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clenahan\Documents\DMC\VUU\VUU 2016-17 Budget\"/>
    </mc:Choice>
  </mc:AlternateContent>
  <bookViews>
    <workbookView xWindow="0" yWindow="0" windowWidth="8985" windowHeight="7590" tabRatio="719"/>
  </bookViews>
  <sheets>
    <sheet name="12 month Budget" sheetId="14" r:id="rId1"/>
    <sheet name="Budget Summary" sheetId="13" r:id="rId2"/>
    <sheet name="Pledge allocation" sheetId="15" r:id="rId3"/>
  </sheets>
  <definedNames>
    <definedName name="_xlnm._FilterDatabase" localSheetId="0" hidden="1">'12 month Budget'!$A$3:$Q$3</definedName>
    <definedName name="_xlnm._FilterDatabase" localSheetId="1" hidden="1">'Budget Summary'!$A$3:$R$3</definedName>
    <definedName name="_xlnm.Print_Area" localSheetId="0">'12 month Budget'!$A$1:$D$131</definedName>
    <definedName name="_xlnm.Print_Area" localSheetId="1">'Budget Summary'!$A$1:$H$24</definedName>
    <definedName name="_xlnm.Print_Titles" localSheetId="0">'12 month Budget'!$1:$3</definedName>
    <definedName name="_xlnm.Print_Titles" localSheetId="1">'Budget Summary'!$1:$3</definedName>
  </definedNames>
  <calcPr calcId="171027"/>
</workbook>
</file>

<file path=xl/calcChain.xml><?xml version="1.0" encoding="utf-8"?>
<calcChain xmlns="http://schemas.openxmlformats.org/spreadsheetml/2006/main">
  <c r="F131" i="14" l="1"/>
  <c r="H131" i="14"/>
  <c r="E131" i="14"/>
  <c r="E129" i="14"/>
  <c r="F129" i="14"/>
  <c r="G129" i="14"/>
  <c r="H129" i="14"/>
  <c r="I129" i="14"/>
  <c r="J129" i="14"/>
  <c r="K129" i="14"/>
  <c r="L129" i="14"/>
  <c r="M129" i="14"/>
  <c r="N129" i="14"/>
  <c r="O129" i="14"/>
  <c r="P129" i="14"/>
  <c r="E130" i="14"/>
  <c r="F130" i="14"/>
  <c r="G130" i="14"/>
  <c r="G131" i="14" s="1"/>
  <c r="H130" i="14"/>
  <c r="I130" i="14"/>
  <c r="I131" i="14" s="1"/>
  <c r="J130" i="14"/>
  <c r="J131" i="14" s="1"/>
  <c r="K130" i="14"/>
  <c r="K131" i="14" s="1"/>
  <c r="L130" i="14"/>
  <c r="L131" i="14" s="1"/>
  <c r="M130" i="14"/>
  <c r="M131" i="14" s="1"/>
  <c r="N130" i="14"/>
  <c r="N131" i="14" s="1"/>
  <c r="O130" i="14"/>
  <c r="O131" i="14" s="1"/>
  <c r="P130" i="14"/>
  <c r="P131" i="14" s="1"/>
  <c r="P15" i="15"/>
  <c r="L15" i="15"/>
  <c r="H15" i="15"/>
  <c r="S13" i="15"/>
  <c r="R13" i="15"/>
  <c r="Q13" i="15"/>
  <c r="Q15" i="15" s="1"/>
  <c r="P13" i="15"/>
  <c r="O13" i="15"/>
  <c r="N13" i="15"/>
  <c r="M13" i="15"/>
  <c r="M15" i="15" s="1"/>
  <c r="L13" i="15"/>
  <c r="K13" i="15"/>
  <c r="J13" i="15"/>
  <c r="I13" i="15"/>
  <c r="I15" i="15" s="1"/>
  <c r="H13" i="15"/>
  <c r="G13" i="15"/>
  <c r="S12" i="15"/>
  <c r="S15" i="15" s="1"/>
  <c r="R12" i="15"/>
  <c r="R15" i="15" s="1"/>
  <c r="Q12" i="15"/>
  <c r="P12" i="15"/>
  <c r="O12" i="15"/>
  <c r="O15" i="15" s="1"/>
  <c r="N12" i="15"/>
  <c r="N15" i="15" s="1"/>
  <c r="M12" i="15"/>
  <c r="L12" i="15"/>
  <c r="K12" i="15"/>
  <c r="K15" i="15" s="1"/>
  <c r="J12" i="15"/>
  <c r="J15" i="15" s="1"/>
  <c r="I12" i="15"/>
  <c r="H12" i="15"/>
  <c r="G12" i="15"/>
  <c r="G15" i="15" s="1"/>
  <c r="Q131" i="14" l="1"/>
  <c r="Q47" i="14"/>
  <c r="Q48" i="14"/>
  <c r="Q50" i="14"/>
  <c r="Q51" i="14"/>
  <c r="Q52" i="14"/>
  <c r="Q53" i="14"/>
  <c r="Q54" i="14"/>
  <c r="Q55" i="14"/>
  <c r="Q56" i="14"/>
  <c r="Q57" i="14"/>
  <c r="Q59" i="14"/>
  <c r="Q60" i="14"/>
  <c r="Q62" i="14"/>
  <c r="Q63" i="14"/>
  <c r="Q64" i="14"/>
  <c r="Q65" i="14"/>
  <c r="Q72" i="14"/>
  <c r="Q73" i="14"/>
  <c r="Q76" i="14"/>
  <c r="Q83" i="14"/>
  <c r="Q85" i="14"/>
  <c r="Q86" i="14"/>
  <c r="Q88" i="14"/>
  <c r="Q90" i="14"/>
  <c r="Q91" i="14"/>
  <c r="Q92" i="14"/>
  <c r="Q94" i="14"/>
  <c r="Q96" i="14"/>
  <c r="Q97" i="14"/>
  <c r="Q99" i="14"/>
  <c r="Q100" i="14"/>
  <c r="Q101" i="14"/>
  <c r="Q102" i="14"/>
  <c r="Q103" i="14"/>
  <c r="Q104" i="14"/>
  <c r="Q105" i="14"/>
  <c r="Q106" i="14"/>
  <c r="Q107" i="14"/>
  <c r="Q108" i="14"/>
  <c r="Q109" i="14"/>
  <c r="Q110" i="14"/>
  <c r="Q112" i="14"/>
  <c r="Q113" i="14"/>
  <c r="Q114" i="14"/>
  <c r="Q115" i="14"/>
  <c r="Q116" i="14"/>
  <c r="Q118" i="14"/>
  <c r="Q119" i="14"/>
  <c r="Q120" i="14"/>
  <c r="Q121" i="14"/>
  <c r="Q122" i="14"/>
  <c r="Q124" i="14"/>
  <c r="Q125" i="14"/>
  <c r="Q126" i="14"/>
  <c r="Q127" i="14"/>
  <c r="Q128" i="14"/>
  <c r="Q46" i="14"/>
  <c r="Q31" i="14"/>
  <c r="Q32" i="14"/>
  <c r="Q33" i="14"/>
  <c r="Q35" i="14"/>
  <c r="Q36" i="14"/>
  <c r="Q37" i="14"/>
  <c r="Q40" i="14"/>
  <c r="Q41" i="14"/>
  <c r="Q43" i="14"/>
  <c r="Q25" i="14"/>
  <c r="Q22" i="14"/>
  <c r="Q18" i="14"/>
  <c r="Q19" i="14"/>
  <c r="Q12" i="14"/>
  <c r="F9" i="14"/>
  <c r="G9" i="14"/>
  <c r="H9" i="14"/>
  <c r="I9" i="14"/>
  <c r="J9" i="14"/>
  <c r="K9" i="14"/>
  <c r="L9" i="14"/>
  <c r="M9" i="14"/>
  <c r="N9" i="14"/>
  <c r="O9" i="14"/>
  <c r="P9" i="14"/>
  <c r="F11" i="14"/>
  <c r="G11" i="14"/>
  <c r="H11" i="14"/>
  <c r="I11" i="14"/>
  <c r="J11" i="14"/>
  <c r="K11" i="14"/>
  <c r="L11" i="14"/>
  <c r="M11" i="14"/>
  <c r="N11" i="14"/>
  <c r="O11" i="14"/>
  <c r="P11" i="14"/>
  <c r="Q15" i="14"/>
  <c r="Q16" i="14"/>
  <c r="Q17" i="14"/>
  <c r="Q21" i="14"/>
  <c r="Q23" i="14"/>
  <c r="Q24" i="14"/>
  <c r="Q26" i="14"/>
  <c r="Q29" i="14"/>
  <c r="Q30" i="14"/>
  <c r="Q34" i="14"/>
  <c r="Q38" i="14"/>
  <c r="Q42" i="14"/>
  <c r="Q10" i="14" l="1"/>
  <c r="Q11" i="14"/>
  <c r="Q9" i="14"/>
  <c r="Q14" i="14"/>
  <c r="O8" i="14"/>
  <c r="M8" i="14"/>
  <c r="K8" i="14"/>
  <c r="I8" i="14"/>
  <c r="G8" i="14"/>
  <c r="Q80" i="14"/>
  <c r="Q77" i="14"/>
  <c r="Q70" i="14"/>
  <c r="Q67" i="14"/>
  <c r="Q61" i="14" l="1"/>
  <c r="Q71" i="14"/>
  <c r="Q95" i="14"/>
  <c r="Q69" i="14"/>
  <c r="Q75" i="14"/>
  <c r="Q79" i="14"/>
  <c r="Q8" i="14"/>
  <c r="Q68" i="14"/>
  <c r="Q130" i="14" l="1"/>
  <c r="Q78" i="14"/>
  <c r="Q129" i="14" l="1"/>
</calcChain>
</file>

<file path=xl/sharedStrings.xml><?xml version="1.0" encoding="utf-8"?>
<sst xmlns="http://schemas.openxmlformats.org/spreadsheetml/2006/main" count="187" uniqueCount="176">
  <si>
    <t>Ordinary Income/Expense</t>
  </si>
  <si>
    <t>Income</t>
  </si>
  <si>
    <t>400.00 · Contributions</t>
  </si>
  <si>
    <t>Compassion in Action</t>
  </si>
  <si>
    <t>Pledges Operating</t>
  </si>
  <si>
    <t>440.00 · Rental Income</t>
  </si>
  <si>
    <t>Adobe School</t>
  </si>
  <si>
    <t>Adobe School 3rd office</t>
  </si>
  <si>
    <t>Adobe Utilities</t>
  </si>
  <si>
    <t>Counselor</t>
  </si>
  <si>
    <t>Occasional</t>
  </si>
  <si>
    <t>450.00 · Income - EVENTS</t>
  </si>
  <si>
    <t>Cabaret</t>
  </si>
  <si>
    <t>FUUNd Together</t>
  </si>
  <si>
    <t>460.00 · Income - Miscellaneous</t>
  </si>
  <si>
    <t>Altar Flowers</t>
  </si>
  <si>
    <t>Food Certs/Grocery</t>
  </si>
  <si>
    <t>Miscellaneous Other</t>
  </si>
  <si>
    <t>Total Income</t>
  </si>
  <si>
    <t>Expense</t>
  </si>
  <si>
    <t>510.00 · Committees</t>
  </si>
  <si>
    <t>Board</t>
  </si>
  <si>
    <t>Caring &amp; Concerns</t>
  </si>
  <si>
    <t>Hospitality/Coffee</t>
  </si>
  <si>
    <t>Membership</t>
  </si>
  <si>
    <t>Newsletter</t>
  </si>
  <si>
    <t>Public Relations/Publicity</t>
  </si>
  <si>
    <t>Special Funds</t>
  </si>
  <si>
    <t>Stewardship</t>
  </si>
  <si>
    <t>Worship</t>
  </si>
  <si>
    <t>Worship - Aesthetics</t>
  </si>
  <si>
    <t>Worship - Supplies/Operations</t>
  </si>
  <si>
    <t>520.00 · Programs</t>
  </si>
  <si>
    <t>Music</t>
  </si>
  <si>
    <t>Capital Music</t>
  </si>
  <si>
    <t>Special Music</t>
  </si>
  <si>
    <t>Supplies/Operations</t>
  </si>
  <si>
    <t>Religious Education</t>
  </si>
  <si>
    <t>Adult RE</t>
  </si>
  <si>
    <t>Child Care</t>
  </si>
  <si>
    <t>Curriculum</t>
  </si>
  <si>
    <t>Events/Recognition</t>
  </si>
  <si>
    <t>Supplies</t>
  </si>
  <si>
    <t>Training</t>
  </si>
  <si>
    <t>Social Action</t>
  </si>
  <si>
    <t>Green Sanctuary</t>
  </si>
  <si>
    <t>650.05 · Senior Minister</t>
  </si>
  <si>
    <t>Minister Disability</t>
  </si>
  <si>
    <t>Minister Housing</t>
  </si>
  <si>
    <t>Minister Pension</t>
  </si>
  <si>
    <t>Minister Professional Expenses</t>
  </si>
  <si>
    <t>Minister Salary/FICA</t>
  </si>
  <si>
    <t>650.10 · Minister of Music</t>
  </si>
  <si>
    <t>Minister of Music Disability</t>
  </si>
  <si>
    <t>Minister of Music Housing</t>
  </si>
  <si>
    <t>Minister of Music Medical</t>
  </si>
  <si>
    <t>Minister of Music Salary</t>
  </si>
  <si>
    <t>655.00 · Payroll</t>
  </si>
  <si>
    <t>Accompanist</t>
  </si>
  <si>
    <t>Accompanist Salary</t>
  </si>
  <si>
    <t>Business Administrator</t>
  </si>
  <si>
    <t>Business Administrator Pension</t>
  </si>
  <si>
    <t>Business Administrator Salary</t>
  </si>
  <si>
    <t>Maintenance Tech</t>
  </si>
  <si>
    <t>Maintenance Tech Salary</t>
  </si>
  <si>
    <t>RE Director</t>
  </si>
  <si>
    <t>RE Director Pension</t>
  </si>
  <si>
    <t>RE Director Salary</t>
  </si>
  <si>
    <t>656.00 · Payroll Expenses</t>
  </si>
  <si>
    <t>FICA/Medicare</t>
  </si>
  <si>
    <t>Group Health Insurance</t>
  </si>
  <si>
    <t>Worker's Compensation</t>
  </si>
  <si>
    <t>710.00 · Administration</t>
  </si>
  <si>
    <t>Admin Professional Expenses</t>
  </si>
  <si>
    <t>Copier Lease</t>
  </si>
  <si>
    <t>Equipment</t>
  </si>
  <si>
    <t>Equipment Repairs &amp; Maintenance</t>
  </si>
  <si>
    <t>Postage</t>
  </si>
  <si>
    <t>Recognition/Staff &amp; Volunteers</t>
  </si>
  <si>
    <t>Software</t>
  </si>
  <si>
    <t>Supplies (Office)</t>
  </si>
  <si>
    <t>730.00 · Property</t>
  </si>
  <si>
    <t>Fire Panel/Monitoring</t>
  </si>
  <si>
    <t>Land Maintenance</t>
  </si>
  <si>
    <t>Property Maintenance Supplies</t>
  </si>
  <si>
    <t>Routine Repairs &amp; Maintenance</t>
  </si>
  <si>
    <t>740.00 · Utilities</t>
  </si>
  <si>
    <t>Electric750- Sanctuary</t>
  </si>
  <si>
    <t>Electric860- Adobe &amp; VUU</t>
  </si>
  <si>
    <t>Phone</t>
  </si>
  <si>
    <t>Waste Disposal</t>
  </si>
  <si>
    <t>Water26901,91802, 91902, 1401</t>
  </si>
  <si>
    <t>750.00 · UUA &amp; PSWD Dues</t>
  </si>
  <si>
    <t>PSWD Dues</t>
  </si>
  <si>
    <t>UUA Annual Program Fund</t>
  </si>
  <si>
    <t>Insurance - Prop/Liab/Theft</t>
  </si>
  <si>
    <t>Bldg Mtg Interest</t>
  </si>
  <si>
    <t>865 · Mortgage Principal</t>
  </si>
  <si>
    <t>Property</t>
  </si>
  <si>
    <t>Utilities</t>
  </si>
  <si>
    <t>Accounting &amp; Legal Fees</t>
  </si>
  <si>
    <t>Worship - Altar Flowers</t>
  </si>
  <si>
    <t>UUJAZ</t>
  </si>
  <si>
    <t>Direct Deposit Fees</t>
  </si>
  <si>
    <t>Custodial Contract</t>
  </si>
  <si>
    <t>Worship - Speakers</t>
  </si>
  <si>
    <t>Nefesh Soul</t>
  </si>
  <si>
    <t>Administrative Other</t>
  </si>
  <si>
    <t>Major Unexpected Repairs - Other</t>
  </si>
  <si>
    <t>Contributions-Named</t>
  </si>
  <si>
    <t xml:space="preserve"> </t>
  </si>
  <si>
    <t>Leadership Develop</t>
  </si>
  <si>
    <t>Lead Teachers</t>
  </si>
  <si>
    <t>Racial just / BLM</t>
  </si>
  <si>
    <t>contrb to desig char</t>
  </si>
  <si>
    <t>I help</t>
  </si>
  <si>
    <t>Sabbatical costs</t>
  </si>
  <si>
    <t>sabbatical expenses</t>
  </si>
  <si>
    <t>Chalice circles</t>
  </si>
  <si>
    <t>Prof Expenses</t>
  </si>
  <si>
    <t>Merchant Fees &amp; bank</t>
  </si>
  <si>
    <t>Total All Expenses</t>
  </si>
  <si>
    <t>Contributions-Unnamed (plate)</t>
  </si>
  <si>
    <t>Total Expenses</t>
  </si>
  <si>
    <t>Total All Income</t>
  </si>
  <si>
    <t>Change</t>
  </si>
  <si>
    <t>YOY Budget</t>
  </si>
  <si>
    <t>Contributions</t>
  </si>
  <si>
    <t>Rental Income</t>
  </si>
  <si>
    <t>Events Income</t>
  </si>
  <si>
    <t>Misc. Income</t>
  </si>
  <si>
    <t>Committees</t>
  </si>
  <si>
    <t>Programs</t>
  </si>
  <si>
    <t>Ministerial Package</t>
  </si>
  <si>
    <t>Payroll</t>
  </si>
  <si>
    <t>Payroll Expenses</t>
  </si>
  <si>
    <t>Administration</t>
  </si>
  <si>
    <t>UUA &amp; PSWD Dues</t>
  </si>
  <si>
    <t>Insurance</t>
  </si>
  <si>
    <t>Mortgage Interest</t>
  </si>
  <si>
    <t>Mortgage Principal</t>
  </si>
  <si>
    <t>This Year</t>
  </si>
  <si>
    <t>Next Year</t>
  </si>
  <si>
    <t>2015-16</t>
  </si>
  <si>
    <t>2016-17</t>
  </si>
  <si>
    <t>10.7% Pledge increase</t>
  </si>
  <si>
    <t>$14,000 sabbatical expense</t>
  </si>
  <si>
    <t>10% increase in health ins + DLRE add</t>
  </si>
  <si>
    <t>$5k unbudgeted increase current year</t>
  </si>
  <si>
    <t>341 members @ $86</t>
  </si>
  <si>
    <t>8.1% Revenue inccrease</t>
  </si>
  <si>
    <t>AZ Power and Light</t>
  </si>
  <si>
    <t>VUU Approved Budget - 2016-17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</si>
  <si>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</si>
  <si>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</si>
  <si>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</si>
  <si>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</si>
  <si>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</si>
  <si>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</si>
  <si>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</si>
  <si>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</si>
  <si>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</si>
  <si>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</si>
  <si>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</si>
  <si>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</si>
  <si>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</si>
  <si>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One Time Journey + Grant</t>
  </si>
  <si>
    <t>VUU Approved Budget 2016-17</t>
  </si>
  <si>
    <t>Contributions - Named</t>
  </si>
  <si>
    <t>Contributions - Unnamed</t>
  </si>
  <si>
    <t>2014-15</t>
  </si>
  <si>
    <t>Contributions Operating</t>
  </si>
  <si>
    <t>Plate Cash Operating</t>
  </si>
  <si>
    <t>Pledges</t>
  </si>
  <si>
    <t>Pledge average</t>
  </si>
  <si>
    <t>Net Income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</si>
</sst>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  <numFmt numFmtId="166" formatCode="#,##0.00;\-#,##0.00"/>
  </numFmts>
  <fonts count="1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11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0" fillId="0" borderId="0" xfId="0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49" fontId="7" fillId="0" borderId="0" xfId="0" applyNumberFormat="1" applyFont="1" applyFill="1"/>
    <xf numFmtId="0" fontId="10" fillId="0" borderId="0" xfId="0" applyFont="1" applyAlignment="1"/>
    <xf numFmtId="0" fontId="0" fillId="0" borderId="0" xfId="0" applyAlignment="1"/>
    <xf numFmtId="0" fontId="0" fillId="0" borderId="0" xfId="0" applyFill="1" applyAlignment="1"/>
    <xf numFmtId="0" fontId="12" fillId="0" borderId="0" xfId="0" applyFont="1" applyFill="1" applyAlignment="1"/>
    <xf numFmtId="0" fontId="10" fillId="0" borderId="0" xfId="0" applyFont="1" applyFill="1" applyAlignment="1"/>
    <xf numFmtId="49" fontId="1" fillId="3" borderId="0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/>
    <xf numFmtId="0" fontId="10" fillId="3" borderId="0" xfId="0" applyFont="1" applyFill="1" applyBorder="1" applyAlignment="1"/>
    <xf numFmtId="0" fontId="0" fillId="3" borderId="0" xfId="0" applyFill="1" applyBorder="1" applyAlignment="1"/>
    <xf numFmtId="0" fontId="8" fillId="3" borderId="0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/>
    <xf numFmtId="49" fontId="1" fillId="3" borderId="0" xfId="0" applyNumberFormat="1" applyFont="1" applyFill="1" applyBorder="1" applyAlignment="1"/>
    <xf numFmtId="164" fontId="2" fillId="3" borderId="0" xfId="0" applyNumberFormat="1" applyFont="1" applyFill="1" applyBorder="1" applyAlignment="1"/>
    <xf numFmtId="0" fontId="11" fillId="3" borderId="0" xfId="0" applyFont="1" applyFill="1" applyBorder="1" applyAlignment="1"/>
    <xf numFmtId="49" fontId="13" fillId="3" borderId="2" xfId="0" applyNumberFormat="1" applyFont="1" applyFill="1" applyBorder="1" applyAlignment="1"/>
    <xf numFmtId="164" fontId="13" fillId="3" borderId="2" xfId="0" applyNumberFormat="1" applyFont="1" applyFill="1" applyBorder="1" applyAlignment="1"/>
    <xf numFmtId="165" fontId="14" fillId="3" borderId="2" xfId="2" applyNumberFormat="1" applyFont="1" applyFill="1" applyBorder="1" applyAlignment="1"/>
    <xf numFmtId="0" fontId="15" fillId="3" borderId="2" xfId="0" applyFont="1" applyFill="1" applyBorder="1" applyAlignment="1"/>
    <xf numFmtId="0" fontId="8" fillId="3" borderId="2" xfId="0" applyFont="1" applyFill="1" applyBorder="1" applyAlignment="1"/>
    <xf numFmtId="0" fontId="8" fillId="3" borderId="2" xfId="0" applyFont="1" applyFill="1" applyBorder="1" applyAlignment="1">
      <alignment wrapText="1"/>
    </xf>
    <xf numFmtId="49" fontId="1" fillId="3" borderId="0" xfId="0" applyNumberFormat="1" applyFont="1" applyFill="1" applyAlignment="1"/>
    <xf numFmtId="164" fontId="9" fillId="3" borderId="0" xfId="0" applyNumberFormat="1" applyFont="1" applyFill="1" applyAlignment="1"/>
    <xf numFmtId="0" fontId="10" fillId="3" borderId="0" xfId="0" applyFont="1" applyFill="1" applyAlignment="1"/>
    <xf numFmtId="0" fontId="0" fillId="3" borderId="0" xfId="0" applyFill="1" applyAlignment="1"/>
    <xf numFmtId="0" fontId="8" fillId="3" borderId="0" xfId="0" applyFont="1" applyFill="1" applyAlignment="1">
      <alignment wrapText="1"/>
    </xf>
    <xf numFmtId="164" fontId="14" fillId="3" borderId="2" xfId="0" applyNumberFormat="1" applyFont="1" applyFill="1" applyBorder="1" applyAlignment="1"/>
    <xf numFmtId="0" fontId="12" fillId="3" borderId="0" xfId="0" applyFont="1" applyFill="1" applyAlignment="1"/>
    <xf numFmtId="44" fontId="3" fillId="0" borderId="0" xfId="1" applyFont="1" applyAlignment="1">
      <alignment wrapText="1"/>
    </xf>
    <xf numFmtId="49" fontId="1" fillId="0" borderId="0" xfId="0" applyNumberFormat="1" applyFont="1" applyAlignment="1">
      <alignment horizontal="left" indent="1"/>
    </xf>
    <xf numFmtId="49" fontId="5" fillId="2" borderId="0" xfId="0" applyNumberFormat="1" applyFont="1" applyFill="1" applyAlignment="1">
      <alignment horizontal="center"/>
    </xf>
    <xf numFmtId="44" fontId="6" fillId="0" borderId="0" xfId="1" applyFont="1" applyAlignment="1">
      <alignment horizontal="left" wrapText="1"/>
    </xf>
    <xf numFmtId="166" fontId="2" fillId="0" borderId="0" xfId="0" applyNumberFormat="1" applyFont="1"/>
    <xf numFmtId="166" fontId="2" fillId="0" borderId="1" xfId="0" applyNumberFormat="1" applyFont="1" applyBorder="1"/>
    <xf numFmtId="10" fontId="0" fillId="0" borderId="0" xfId="2" applyNumberFormat="1" applyFont="1"/>
    <xf numFmtId="10" fontId="0" fillId="0" borderId="0" xfId="0" applyNumberFormat="1"/>
    <xf numFmtId="164" fontId="3" fillId="0" borderId="0" xfId="1" applyNumberFormat="1" applyFont="1" applyAlignment="1">
      <alignment wrapText="1"/>
    </xf>
    <xf numFmtId="164" fontId="3" fillId="0" borderId="0" xfId="1" applyNumberFormat="1" applyFont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wrapText="1"/>
    </xf>
    <xf numFmtId="164" fontId="3" fillId="0" borderId="0" xfId="1" applyNumberFormat="1" applyFont="1" applyAlignment="1">
      <alignment horizontal="center" wrapText="1"/>
    </xf>
    <xf numFmtId="164" fontId="3" fillId="0" borderId="0" xfId="1" applyNumberFormat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4"/>
  <sheetViews>
    <sheetView tabSelected="1" zoomScale="110" zoomScaleNormal="110" workbookViewId="0">
      <pane xSplit="4" ySplit="3" topLeftCell="E117" activePane="bottomRight" state="frozen"/>
      <selection pane="topRight" activeCell="G1" sqref="G1"/>
      <selection pane="bottomLeft" activeCell="A4" sqref="A4"/>
      <selection pane="bottomRight" activeCell="P128" sqref="P128"/>
    </sheetView>
  </sheetViews>
  <sheetFormatPr defaultColWidth="11.42578125" defaultRowHeight="15" x14ac:dyDescent="0.25"/>
  <cols>
    <col min="1" max="3" width="4.5703125" style="4" customWidth="1"/>
    <col min="4" max="4" width="21.5703125" style="4" customWidth="1"/>
    <col min="5" max="6" width="9.42578125" style="49" customWidth="1"/>
    <col min="7" max="16" width="9.42578125" style="48" customWidth="1"/>
    <col min="17" max="17" width="11.5703125" style="48" customWidth="1"/>
    <col min="18" max="16384" width="11.42578125" style="4"/>
  </cols>
  <sheetData>
    <row r="1" spans="1:17" s="1" customFormat="1" ht="18.75" x14ac:dyDescent="0.3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s="1" customFormat="1" x14ac:dyDescent="0.25">
      <c r="A2" s="3"/>
      <c r="B2" s="3"/>
      <c r="C2" s="3"/>
      <c r="D2" s="3"/>
      <c r="E2" s="46"/>
      <c r="F2" s="46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s="52" customFormat="1" x14ac:dyDescent="0.25">
      <c r="A3" s="3"/>
      <c r="B3" s="3"/>
      <c r="C3" s="3"/>
      <c r="D3" s="3"/>
      <c r="E3" s="50" t="s">
        <v>159</v>
      </c>
      <c r="F3" s="51" t="s">
        <v>160</v>
      </c>
      <c r="G3" s="51" t="s">
        <v>161</v>
      </c>
      <c r="H3" s="51" t="s">
        <v>162</v>
      </c>
      <c r="I3" s="51" t="s">
        <v>163</v>
      </c>
      <c r="J3" s="51" t="s">
        <v>164</v>
      </c>
      <c r="K3" s="51" t="s">
        <v>153</v>
      </c>
      <c r="L3" s="51" t="s">
        <v>154</v>
      </c>
      <c r="M3" s="51" t="s">
        <v>155</v>
      </c>
      <c r="N3" s="51" t="s">
        <v>156</v>
      </c>
      <c r="O3" s="51" t="s">
        <v>157</v>
      </c>
      <c r="P3" s="51" t="s">
        <v>158</v>
      </c>
      <c r="Q3" s="51" t="s">
        <v>165</v>
      </c>
    </row>
    <row r="4" spans="1:17" s="1" customFormat="1" x14ac:dyDescent="0.25">
      <c r="A4" s="3"/>
      <c r="B4" s="3"/>
      <c r="C4" s="3"/>
      <c r="D4" s="3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 s="1" customFormat="1" x14ac:dyDescent="0.25">
      <c r="A5" s="2" t="s">
        <v>0</v>
      </c>
      <c r="B5" s="2"/>
      <c r="C5" s="2"/>
      <c r="D5" s="2"/>
      <c r="E5" s="46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s="1" customFormat="1" x14ac:dyDescent="0.25">
      <c r="A6" s="2" t="s">
        <v>1</v>
      </c>
      <c r="B6" s="2"/>
      <c r="C6" s="2"/>
      <c r="D6" s="2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s="1" customFormat="1" x14ac:dyDescent="0.25">
      <c r="A7" s="2"/>
      <c r="B7" s="2" t="s">
        <v>2</v>
      </c>
      <c r="C7" s="2"/>
      <c r="D7" s="2"/>
      <c r="E7" s="46"/>
      <c r="F7" s="46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1:17" s="1" customFormat="1" x14ac:dyDescent="0.25">
      <c r="A8" s="2"/>
      <c r="B8" s="2"/>
      <c r="C8" s="2" t="s">
        <v>3</v>
      </c>
      <c r="D8" s="2"/>
      <c r="E8" s="46">
        <v>1656.3333333333333</v>
      </c>
      <c r="F8" s="46">
        <v>0</v>
      </c>
      <c r="G8" s="46">
        <f>9938/6</f>
        <v>1656.3333333333333</v>
      </c>
      <c r="H8" s="47">
        <v>0</v>
      </c>
      <c r="I8" s="46">
        <f>9938/6</f>
        <v>1656.3333333333333</v>
      </c>
      <c r="J8" s="47">
        <v>0</v>
      </c>
      <c r="K8" s="46">
        <f>9938/6</f>
        <v>1656.3333333333333</v>
      </c>
      <c r="L8" s="47">
        <v>0</v>
      </c>
      <c r="M8" s="46">
        <f>9938/6</f>
        <v>1656.3333333333333</v>
      </c>
      <c r="N8" s="47">
        <v>0</v>
      </c>
      <c r="O8" s="46">
        <f>9938/6</f>
        <v>1656.3333333333333</v>
      </c>
      <c r="P8" s="47">
        <v>0</v>
      </c>
      <c r="Q8" s="47">
        <f>SUM(E8:P8)</f>
        <v>9938</v>
      </c>
    </row>
    <row r="9" spans="1:17" s="1" customFormat="1" x14ac:dyDescent="0.25">
      <c r="A9" s="2"/>
      <c r="B9" s="2"/>
      <c r="C9" s="2" t="s">
        <v>109</v>
      </c>
      <c r="D9" s="2"/>
      <c r="E9" s="46">
        <v>2716.3333333333335</v>
      </c>
      <c r="F9" s="46">
        <f t="shared" ref="F9:P9" si="0">32596/12</f>
        <v>2716.3333333333335</v>
      </c>
      <c r="G9" s="46">
        <f t="shared" si="0"/>
        <v>2716.3333333333335</v>
      </c>
      <c r="H9" s="46">
        <f t="shared" si="0"/>
        <v>2716.3333333333335</v>
      </c>
      <c r="I9" s="46">
        <f t="shared" si="0"/>
        <v>2716.3333333333335</v>
      </c>
      <c r="J9" s="46">
        <f t="shared" si="0"/>
        <v>2716.3333333333335</v>
      </c>
      <c r="K9" s="46">
        <f t="shared" si="0"/>
        <v>2716.3333333333335</v>
      </c>
      <c r="L9" s="46">
        <f t="shared" si="0"/>
        <v>2716.3333333333335</v>
      </c>
      <c r="M9" s="46">
        <f t="shared" si="0"/>
        <v>2716.3333333333335</v>
      </c>
      <c r="N9" s="46">
        <f t="shared" si="0"/>
        <v>2716.3333333333335</v>
      </c>
      <c r="O9" s="46">
        <f t="shared" si="0"/>
        <v>2716.3333333333335</v>
      </c>
      <c r="P9" s="46">
        <f t="shared" si="0"/>
        <v>2716.3333333333335</v>
      </c>
      <c r="Q9" s="47">
        <f t="shared" ref="Q9:Q54" si="1">SUM(E9:P9)</f>
        <v>32595.999999999996</v>
      </c>
    </row>
    <row r="10" spans="1:17" s="1" customFormat="1" x14ac:dyDescent="0.25">
      <c r="A10" s="2"/>
      <c r="B10" s="2"/>
      <c r="C10" s="39" t="s">
        <v>166</v>
      </c>
      <c r="D10" s="2"/>
      <c r="E10" s="46">
        <v>944</v>
      </c>
      <c r="F10" s="46">
        <v>944</v>
      </c>
      <c r="G10" s="47">
        <v>944</v>
      </c>
      <c r="H10" s="47">
        <v>944</v>
      </c>
      <c r="I10" s="47">
        <v>944</v>
      </c>
      <c r="J10" s="47">
        <v>944</v>
      </c>
      <c r="K10" s="47">
        <v>944</v>
      </c>
      <c r="L10" s="47">
        <v>944</v>
      </c>
      <c r="M10" s="47">
        <v>944</v>
      </c>
      <c r="N10" s="47">
        <v>944</v>
      </c>
      <c r="O10" s="47">
        <v>944</v>
      </c>
      <c r="P10" s="47">
        <v>944</v>
      </c>
      <c r="Q10" s="47">
        <f t="shared" si="1"/>
        <v>11328</v>
      </c>
    </row>
    <row r="11" spans="1:17" s="1" customFormat="1" x14ac:dyDescent="0.25">
      <c r="A11" s="2"/>
      <c r="B11" s="2"/>
      <c r="C11" s="2" t="s">
        <v>122</v>
      </c>
      <c r="D11" s="2"/>
      <c r="E11" s="46">
        <v>1666.6666666666667</v>
      </c>
      <c r="F11" s="46">
        <f t="shared" ref="F11:P11" si="2">20000/12</f>
        <v>1666.6666666666667</v>
      </c>
      <c r="G11" s="46">
        <f t="shared" si="2"/>
        <v>1666.6666666666667</v>
      </c>
      <c r="H11" s="46">
        <f t="shared" si="2"/>
        <v>1666.6666666666667</v>
      </c>
      <c r="I11" s="46">
        <f t="shared" si="2"/>
        <v>1666.6666666666667</v>
      </c>
      <c r="J11" s="46">
        <f t="shared" si="2"/>
        <v>1666.6666666666667</v>
      </c>
      <c r="K11" s="46">
        <f t="shared" si="2"/>
        <v>1666.6666666666667</v>
      </c>
      <c r="L11" s="46">
        <f t="shared" si="2"/>
        <v>1666.6666666666667</v>
      </c>
      <c r="M11" s="46">
        <f t="shared" si="2"/>
        <v>1666.6666666666667</v>
      </c>
      <c r="N11" s="46">
        <f t="shared" si="2"/>
        <v>1666.6666666666667</v>
      </c>
      <c r="O11" s="46">
        <f t="shared" si="2"/>
        <v>1666.6666666666667</v>
      </c>
      <c r="P11" s="46">
        <f t="shared" si="2"/>
        <v>1666.6666666666667</v>
      </c>
      <c r="Q11" s="47">
        <f t="shared" si="1"/>
        <v>20000</v>
      </c>
    </row>
    <row r="12" spans="1:17" s="1" customFormat="1" x14ac:dyDescent="0.25">
      <c r="A12" s="2"/>
      <c r="B12" s="2"/>
      <c r="C12" s="2" t="s">
        <v>4</v>
      </c>
      <c r="D12" s="2"/>
      <c r="E12" s="46">
        <v>40831.678001422224</v>
      </c>
      <c r="F12" s="46">
        <v>29953.815105447506</v>
      </c>
      <c r="G12" s="46">
        <v>34492.218993128168</v>
      </c>
      <c r="H12" s="46">
        <v>35209.683015661642</v>
      </c>
      <c r="I12" s="46">
        <v>34305.544728885994</v>
      </c>
      <c r="J12" s="46">
        <v>46393.87812989673</v>
      </c>
      <c r="K12" s="46">
        <v>32747.075767146529</v>
      </c>
      <c r="L12" s="46">
        <v>27682.801245657141</v>
      </c>
      <c r="M12" s="46">
        <v>31152.399702767325</v>
      </c>
      <c r="N12" s="46">
        <v>24745.565445325381</v>
      </c>
      <c r="O12" s="46">
        <v>36068.840675375795</v>
      </c>
      <c r="P12" s="46">
        <v>34409.499189285561</v>
      </c>
      <c r="Q12" s="47">
        <f t="shared" si="1"/>
        <v>407993</v>
      </c>
    </row>
    <row r="13" spans="1:17" s="1" customFormat="1" x14ac:dyDescent="0.25">
      <c r="A13" s="2"/>
      <c r="B13" s="2" t="s">
        <v>5</v>
      </c>
      <c r="C13" s="2"/>
      <c r="D13" s="2"/>
      <c r="E13" s="46"/>
      <c r="F13" s="46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1" customFormat="1" x14ac:dyDescent="0.25">
      <c r="A14" s="2"/>
      <c r="B14" s="2"/>
      <c r="C14" s="2" t="s">
        <v>6</v>
      </c>
      <c r="D14" s="2"/>
      <c r="E14" s="46">
        <v>4890.7093333333332</v>
      </c>
      <c r="F14" s="46">
        <v>4890.7093333333332</v>
      </c>
      <c r="G14" s="46">
        <v>4890.7093333333332</v>
      </c>
      <c r="H14" s="46">
        <v>4890.7093333333332</v>
      </c>
      <c r="I14" s="46">
        <v>4890.7093333333332</v>
      </c>
      <c r="J14" s="46">
        <v>4890.7093333333332</v>
      </c>
      <c r="K14" s="46">
        <v>4890.7093333333332</v>
      </c>
      <c r="L14" s="46">
        <v>4890.7093333333332</v>
      </c>
      <c r="M14" s="46">
        <v>4890.7093333333332</v>
      </c>
      <c r="N14" s="46">
        <v>4890.7093333333332</v>
      </c>
      <c r="O14" s="46">
        <v>4890.7093333333332</v>
      </c>
      <c r="P14" s="46">
        <v>4890.7093333333332</v>
      </c>
      <c r="Q14" s="47">
        <f t="shared" si="1"/>
        <v>58688.511999999995</v>
      </c>
    </row>
    <row r="15" spans="1:17" s="1" customFormat="1" x14ac:dyDescent="0.25">
      <c r="A15" s="2"/>
      <c r="B15" s="2"/>
      <c r="C15" s="2" t="s">
        <v>7</v>
      </c>
      <c r="D15" s="2"/>
      <c r="E15" s="46">
        <v>214.18666666666664</v>
      </c>
      <c r="F15" s="46">
        <v>214.18666666666664</v>
      </c>
      <c r="G15" s="47">
        <v>214.18666666666664</v>
      </c>
      <c r="H15" s="47">
        <v>214.18666666666664</v>
      </c>
      <c r="I15" s="47">
        <v>214.18666666666664</v>
      </c>
      <c r="J15" s="47">
        <v>214.18666666666664</v>
      </c>
      <c r="K15" s="47">
        <v>214.18666666666664</v>
      </c>
      <c r="L15" s="47">
        <v>214.18666666666664</v>
      </c>
      <c r="M15" s="47">
        <v>214.18666666666664</v>
      </c>
      <c r="N15" s="47">
        <v>214.18666666666664</v>
      </c>
      <c r="O15" s="47">
        <v>214.18666666666664</v>
      </c>
      <c r="P15" s="47">
        <v>214.18666666666664</v>
      </c>
      <c r="Q15" s="47">
        <f t="shared" si="1"/>
        <v>2570.2399999999998</v>
      </c>
    </row>
    <row r="16" spans="1:17" s="1" customFormat="1" x14ac:dyDescent="0.25">
      <c r="A16" s="2"/>
      <c r="B16" s="2"/>
      <c r="C16" s="2" t="s">
        <v>8</v>
      </c>
      <c r="D16" s="2"/>
      <c r="E16" s="46">
        <v>1001</v>
      </c>
      <c r="F16" s="46">
        <v>1001</v>
      </c>
      <c r="G16" s="47">
        <v>1001</v>
      </c>
      <c r="H16" s="47">
        <v>1001</v>
      </c>
      <c r="I16" s="47">
        <v>1001</v>
      </c>
      <c r="J16" s="47">
        <v>1001</v>
      </c>
      <c r="K16" s="47">
        <v>1001</v>
      </c>
      <c r="L16" s="47">
        <v>1001</v>
      </c>
      <c r="M16" s="47">
        <v>1001</v>
      </c>
      <c r="N16" s="47">
        <v>1001</v>
      </c>
      <c r="O16" s="47">
        <v>1001</v>
      </c>
      <c r="P16" s="47">
        <v>1001</v>
      </c>
      <c r="Q16" s="47">
        <f t="shared" si="1"/>
        <v>12012</v>
      </c>
    </row>
    <row r="17" spans="1:17" s="1" customFormat="1" x14ac:dyDescent="0.25">
      <c r="A17" s="2"/>
      <c r="B17" s="2"/>
      <c r="C17" s="2" t="s">
        <v>9</v>
      </c>
      <c r="D17" s="2"/>
      <c r="E17" s="46">
        <v>210.83333333333334</v>
      </c>
      <c r="F17" s="46">
        <v>210.83333333333334</v>
      </c>
      <c r="G17" s="47">
        <v>210.83333333333334</v>
      </c>
      <c r="H17" s="47">
        <v>210.83333333333334</v>
      </c>
      <c r="I17" s="47">
        <v>210.83333333333334</v>
      </c>
      <c r="J17" s="47">
        <v>210.83333333333334</v>
      </c>
      <c r="K17" s="47">
        <v>210.83333333333334</v>
      </c>
      <c r="L17" s="47">
        <v>210.83333333333334</v>
      </c>
      <c r="M17" s="47">
        <v>210.83333333333334</v>
      </c>
      <c r="N17" s="47">
        <v>210.83333333333334</v>
      </c>
      <c r="O17" s="47">
        <v>210.83333333333334</v>
      </c>
      <c r="P17" s="47">
        <v>210.83333333333334</v>
      </c>
      <c r="Q17" s="47">
        <f t="shared" si="1"/>
        <v>2530</v>
      </c>
    </row>
    <row r="18" spans="1:17" s="1" customFormat="1" x14ac:dyDescent="0.25">
      <c r="A18" s="2"/>
      <c r="B18" s="2"/>
      <c r="C18" s="2" t="s">
        <v>106</v>
      </c>
      <c r="D18" s="2"/>
      <c r="E18" s="46">
        <v>500</v>
      </c>
      <c r="F18" s="46">
        <v>500</v>
      </c>
      <c r="G18" s="47">
        <v>500</v>
      </c>
      <c r="H18" s="47">
        <v>500</v>
      </c>
      <c r="I18" s="47">
        <v>500</v>
      </c>
      <c r="J18" s="47">
        <v>500</v>
      </c>
      <c r="K18" s="47">
        <v>500</v>
      </c>
      <c r="L18" s="47">
        <v>500</v>
      </c>
      <c r="M18" s="47">
        <v>500</v>
      </c>
      <c r="N18" s="47">
        <v>500</v>
      </c>
      <c r="O18" s="47">
        <v>500</v>
      </c>
      <c r="P18" s="47">
        <v>500</v>
      </c>
      <c r="Q18" s="47">
        <f t="shared" si="1"/>
        <v>6000</v>
      </c>
    </row>
    <row r="19" spans="1:17" s="1" customFormat="1" x14ac:dyDescent="0.25">
      <c r="A19" s="2"/>
      <c r="B19" s="2"/>
      <c r="C19" s="2" t="s">
        <v>10</v>
      </c>
      <c r="D19" s="2"/>
      <c r="E19" s="46">
        <v>338.75</v>
      </c>
      <c r="F19" s="46">
        <v>338.75</v>
      </c>
      <c r="G19" s="47">
        <v>338.75</v>
      </c>
      <c r="H19" s="47">
        <v>338.75</v>
      </c>
      <c r="I19" s="47">
        <v>338.75</v>
      </c>
      <c r="J19" s="47">
        <v>338.75</v>
      </c>
      <c r="K19" s="47">
        <v>338.75</v>
      </c>
      <c r="L19" s="47">
        <v>338.75</v>
      </c>
      <c r="M19" s="47">
        <v>338.75</v>
      </c>
      <c r="N19" s="47">
        <v>338.75</v>
      </c>
      <c r="O19" s="47">
        <v>338.75</v>
      </c>
      <c r="P19" s="47">
        <v>338.75</v>
      </c>
      <c r="Q19" s="47">
        <f t="shared" si="1"/>
        <v>4065</v>
      </c>
    </row>
    <row r="20" spans="1:17" s="1" customFormat="1" x14ac:dyDescent="0.25">
      <c r="A20" s="2"/>
      <c r="B20" s="2" t="s">
        <v>11</v>
      </c>
      <c r="C20" s="2"/>
      <c r="D20" s="2"/>
      <c r="E20" s="46"/>
      <c r="F20" s="46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</row>
    <row r="21" spans="1:17" s="1" customFormat="1" x14ac:dyDescent="0.25">
      <c r="A21" s="2"/>
      <c r="B21" s="2"/>
      <c r="C21" s="2" t="s">
        <v>12</v>
      </c>
      <c r="D21" s="2"/>
      <c r="E21" s="46">
        <v>83.333333333333329</v>
      </c>
      <c r="F21" s="46">
        <v>83.333333333333329</v>
      </c>
      <c r="G21" s="47">
        <v>83.333333333333329</v>
      </c>
      <c r="H21" s="47">
        <v>83.333333333333329</v>
      </c>
      <c r="I21" s="47">
        <v>83.333333333333329</v>
      </c>
      <c r="J21" s="47">
        <v>83.333333333333329</v>
      </c>
      <c r="K21" s="47">
        <v>83.333333333333329</v>
      </c>
      <c r="L21" s="47">
        <v>83.333333333333329</v>
      </c>
      <c r="M21" s="47">
        <v>83.333333333333329</v>
      </c>
      <c r="N21" s="47">
        <v>83.333333333333329</v>
      </c>
      <c r="O21" s="47">
        <v>83.333333333333329</v>
      </c>
      <c r="P21" s="47">
        <v>83.333333333333329</v>
      </c>
      <c r="Q21" s="47">
        <f t="shared" si="1"/>
        <v>1000.0000000000001</v>
      </c>
    </row>
    <row r="22" spans="1:17" s="1" customFormat="1" x14ac:dyDescent="0.25">
      <c r="A22" s="2"/>
      <c r="B22" s="2"/>
      <c r="C22" s="2" t="s">
        <v>13</v>
      </c>
      <c r="D22" s="2"/>
      <c r="E22" s="46">
        <v>0</v>
      </c>
      <c r="F22" s="46">
        <v>0</v>
      </c>
      <c r="G22" s="47">
        <v>0</v>
      </c>
      <c r="H22" s="47">
        <v>0</v>
      </c>
      <c r="I22" s="47">
        <v>0</v>
      </c>
      <c r="J22" s="47">
        <v>0</v>
      </c>
      <c r="K22" s="47">
        <v>-2000</v>
      </c>
      <c r="L22" s="47">
        <v>10000</v>
      </c>
      <c r="M22" s="47">
        <v>7000</v>
      </c>
      <c r="N22" s="47">
        <v>2000</v>
      </c>
      <c r="O22" s="47">
        <v>0</v>
      </c>
      <c r="P22" s="47">
        <v>0</v>
      </c>
      <c r="Q22" s="47">
        <f t="shared" si="1"/>
        <v>17000</v>
      </c>
    </row>
    <row r="23" spans="1:17" s="1" customFormat="1" x14ac:dyDescent="0.25">
      <c r="A23" s="2"/>
      <c r="B23" s="2" t="s">
        <v>14</v>
      </c>
      <c r="C23" s="2"/>
      <c r="D23" s="2"/>
      <c r="E23" s="46"/>
      <c r="F23" s="46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>
        <f t="shared" si="1"/>
        <v>0</v>
      </c>
    </row>
    <row r="24" spans="1:17" s="1" customFormat="1" x14ac:dyDescent="0.25">
      <c r="A24" s="2"/>
      <c r="B24" s="2"/>
      <c r="C24" s="2" t="s">
        <v>15</v>
      </c>
      <c r="D24" s="2"/>
      <c r="E24" s="46">
        <v>40</v>
      </c>
      <c r="F24" s="46">
        <v>40</v>
      </c>
      <c r="G24" s="47">
        <v>40</v>
      </c>
      <c r="H24" s="47">
        <v>40</v>
      </c>
      <c r="I24" s="47">
        <v>40</v>
      </c>
      <c r="J24" s="47">
        <v>40</v>
      </c>
      <c r="K24" s="47">
        <v>40</v>
      </c>
      <c r="L24" s="47">
        <v>40</v>
      </c>
      <c r="M24" s="47">
        <v>40</v>
      </c>
      <c r="N24" s="47">
        <v>40</v>
      </c>
      <c r="O24" s="47">
        <v>40</v>
      </c>
      <c r="P24" s="47">
        <v>40</v>
      </c>
      <c r="Q24" s="47">
        <f t="shared" si="1"/>
        <v>480</v>
      </c>
    </row>
    <row r="25" spans="1:17" s="1" customFormat="1" x14ac:dyDescent="0.25">
      <c r="A25" s="2"/>
      <c r="B25" s="2"/>
      <c r="C25" s="2" t="s">
        <v>16</v>
      </c>
      <c r="D25" s="2"/>
      <c r="E25" s="46">
        <v>25</v>
      </c>
      <c r="F25" s="46">
        <v>25</v>
      </c>
      <c r="G25" s="47">
        <v>25</v>
      </c>
      <c r="H25" s="47">
        <v>25</v>
      </c>
      <c r="I25" s="47">
        <v>25</v>
      </c>
      <c r="J25" s="47">
        <v>25</v>
      </c>
      <c r="K25" s="47">
        <v>25</v>
      </c>
      <c r="L25" s="47">
        <v>25</v>
      </c>
      <c r="M25" s="47">
        <v>25</v>
      </c>
      <c r="N25" s="47">
        <v>25</v>
      </c>
      <c r="O25" s="47">
        <v>25</v>
      </c>
      <c r="P25" s="47">
        <v>25</v>
      </c>
      <c r="Q25" s="47">
        <f t="shared" si="1"/>
        <v>300</v>
      </c>
    </row>
    <row r="26" spans="1:17" s="1" customFormat="1" x14ac:dyDescent="0.25">
      <c r="A26" s="2"/>
      <c r="B26" s="2"/>
      <c r="C26" s="2" t="s">
        <v>17</v>
      </c>
      <c r="D26" s="2"/>
      <c r="E26" s="46">
        <v>375</v>
      </c>
      <c r="F26" s="46">
        <v>375</v>
      </c>
      <c r="G26" s="47">
        <v>375</v>
      </c>
      <c r="H26" s="47">
        <v>375</v>
      </c>
      <c r="I26" s="47">
        <v>375</v>
      </c>
      <c r="J26" s="47">
        <v>375</v>
      </c>
      <c r="K26" s="47">
        <v>375</v>
      </c>
      <c r="L26" s="47">
        <v>375</v>
      </c>
      <c r="M26" s="47">
        <v>375</v>
      </c>
      <c r="N26" s="47">
        <v>375</v>
      </c>
      <c r="O26" s="47">
        <v>375</v>
      </c>
      <c r="P26" s="47">
        <v>375</v>
      </c>
      <c r="Q26" s="47">
        <f t="shared" si="1"/>
        <v>4500</v>
      </c>
    </row>
    <row r="27" spans="1:17" s="1" customFormat="1" x14ac:dyDescent="0.25">
      <c r="A27" s="2" t="s">
        <v>19</v>
      </c>
      <c r="B27" s="2"/>
      <c r="C27" s="2"/>
      <c r="D27" s="2"/>
      <c r="E27" s="46"/>
      <c r="F27" s="46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1:17" s="1" customFormat="1" x14ac:dyDescent="0.25">
      <c r="A28" s="2"/>
      <c r="B28" s="2" t="s">
        <v>20</v>
      </c>
      <c r="C28" s="2"/>
      <c r="D28" s="2"/>
      <c r="E28" s="46"/>
      <c r="F28" s="46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17" s="1" customFormat="1" x14ac:dyDescent="0.25">
      <c r="A29" s="2"/>
      <c r="B29" s="2"/>
      <c r="C29" s="2" t="s">
        <v>21</v>
      </c>
      <c r="D29" s="2"/>
      <c r="E29" s="46">
        <v>166.66666666666666</v>
      </c>
      <c r="F29" s="46">
        <v>166.66666666666666</v>
      </c>
      <c r="G29" s="47">
        <v>166.66666666666666</v>
      </c>
      <c r="H29" s="47">
        <v>166.66666666666666</v>
      </c>
      <c r="I29" s="47">
        <v>166.66666666666666</v>
      </c>
      <c r="J29" s="47">
        <v>166.66666666666666</v>
      </c>
      <c r="K29" s="47">
        <v>166.66666666666666</v>
      </c>
      <c r="L29" s="47">
        <v>166.66666666666666</v>
      </c>
      <c r="M29" s="47">
        <v>166.66666666666666</v>
      </c>
      <c r="N29" s="47">
        <v>166.66666666666666</v>
      </c>
      <c r="O29" s="47">
        <v>166.66666666666666</v>
      </c>
      <c r="P29" s="47">
        <v>166.66666666666666</v>
      </c>
      <c r="Q29" s="47">
        <f t="shared" si="1"/>
        <v>2000.0000000000002</v>
      </c>
    </row>
    <row r="30" spans="1:17" s="1" customFormat="1" x14ac:dyDescent="0.25">
      <c r="A30" s="2"/>
      <c r="B30" s="2"/>
      <c r="C30" s="2" t="s">
        <v>22</v>
      </c>
      <c r="D30" s="2"/>
      <c r="E30" s="46">
        <v>8.3333333333333339</v>
      </c>
      <c r="F30" s="46">
        <v>8.3333333333333339</v>
      </c>
      <c r="G30" s="47">
        <v>8.3333333333333339</v>
      </c>
      <c r="H30" s="47">
        <v>8.3333333333333339</v>
      </c>
      <c r="I30" s="47">
        <v>8.3333333333333339</v>
      </c>
      <c r="J30" s="47">
        <v>8.3333333333333339</v>
      </c>
      <c r="K30" s="47">
        <v>8.3333333333333339</v>
      </c>
      <c r="L30" s="47">
        <v>8.3333333333333339</v>
      </c>
      <c r="M30" s="47">
        <v>8.3333333333333339</v>
      </c>
      <c r="N30" s="47">
        <v>8.3333333333333339</v>
      </c>
      <c r="O30" s="47">
        <v>8.3333333333333339</v>
      </c>
      <c r="P30" s="47">
        <v>8.3333333333333339</v>
      </c>
      <c r="Q30" s="47">
        <f t="shared" si="1"/>
        <v>99.999999999999986</v>
      </c>
    </row>
    <row r="31" spans="1:17" s="1" customFormat="1" x14ac:dyDescent="0.25">
      <c r="A31" s="2"/>
      <c r="B31" s="2"/>
      <c r="C31" s="2" t="s">
        <v>23</v>
      </c>
      <c r="D31" s="2"/>
      <c r="E31" s="46">
        <v>33.333333333333336</v>
      </c>
      <c r="F31" s="46">
        <v>33.333333333333336</v>
      </c>
      <c r="G31" s="47">
        <v>33.333333333333336</v>
      </c>
      <c r="H31" s="47">
        <v>33.333333333333336</v>
      </c>
      <c r="I31" s="47">
        <v>33.333333333333336</v>
      </c>
      <c r="J31" s="47">
        <v>33.333333333333336</v>
      </c>
      <c r="K31" s="47">
        <v>33.333333333333336</v>
      </c>
      <c r="L31" s="47">
        <v>33.333333333333336</v>
      </c>
      <c r="M31" s="47">
        <v>33.333333333333336</v>
      </c>
      <c r="N31" s="47">
        <v>33.333333333333336</v>
      </c>
      <c r="O31" s="47">
        <v>33.333333333333336</v>
      </c>
      <c r="P31" s="47">
        <v>33.333333333333336</v>
      </c>
      <c r="Q31" s="47">
        <f t="shared" si="1"/>
        <v>399.99999999999994</v>
      </c>
    </row>
    <row r="32" spans="1:17" s="1" customFormat="1" x14ac:dyDescent="0.25">
      <c r="A32" s="2"/>
      <c r="B32" s="2"/>
      <c r="C32" s="2" t="s">
        <v>111</v>
      </c>
      <c r="D32" s="2"/>
      <c r="E32" s="46">
        <v>16.666666666666668</v>
      </c>
      <c r="F32" s="46">
        <v>16.666666666666668</v>
      </c>
      <c r="G32" s="47">
        <v>16.666666666666668</v>
      </c>
      <c r="H32" s="47">
        <v>16.666666666666668</v>
      </c>
      <c r="I32" s="47">
        <v>16.666666666666668</v>
      </c>
      <c r="J32" s="47">
        <v>16.666666666666668</v>
      </c>
      <c r="K32" s="47">
        <v>16.666666666666668</v>
      </c>
      <c r="L32" s="47">
        <v>16.666666666666668</v>
      </c>
      <c r="M32" s="47">
        <v>16.666666666666668</v>
      </c>
      <c r="N32" s="47">
        <v>16.666666666666668</v>
      </c>
      <c r="O32" s="47">
        <v>16.666666666666668</v>
      </c>
      <c r="P32" s="47">
        <v>16.666666666666668</v>
      </c>
      <c r="Q32" s="47">
        <f t="shared" si="1"/>
        <v>199.99999999999997</v>
      </c>
    </row>
    <row r="33" spans="1:17" s="1" customFormat="1" x14ac:dyDescent="0.25">
      <c r="A33" s="2"/>
      <c r="B33" s="2"/>
      <c r="C33" s="2" t="s">
        <v>24</v>
      </c>
      <c r="D33" s="2"/>
      <c r="E33" s="46">
        <v>58.333333333333336</v>
      </c>
      <c r="F33" s="46">
        <v>58.333333333333336</v>
      </c>
      <c r="G33" s="47">
        <v>58.333333333333336</v>
      </c>
      <c r="H33" s="47">
        <v>58.333333333333336</v>
      </c>
      <c r="I33" s="47">
        <v>58.333333333333336</v>
      </c>
      <c r="J33" s="47">
        <v>58.333333333333336</v>
      </c>
      <c r="K33" s="47">
        <v>58.333333333333336</v>
      </c>
      <c r="L33" s="47">
        <v>58.333333333333336</v>
      </c>
      <c r="M33" s="47">
        <v>58.333333333333336</v>
      </c>
      <c r="N33" s="47">
        <v>58.333333333333336</v>
      </c>
      <c r="O33" s="47">
        <v>58.333333333333336</v>
      </c>
      <c r="P33" s="47">
        <v>58.333333333333336</v>
      </c>
      <c r="Q33" s="47">
        <f t="shared" si="1"/>
        <v>700.00000000000011</v>
      </c>
    </row>
    <row r="34" spans="1:17" s="1" customFormat="1" x14ac:dyDescent="0.25">
      <c r="A34" s="2"/>
      <c r="B34" s="2"/>
      <c r="C34" s="2" t="s">
        <v>25</v>
      </c>
      <c r="D34" s="2"/>
      <c r="E34" s="46">
        <v>14.833333333333334</v>
      </c>
      <c r="F34" s="46">
        <v>14.833333333333334</v>
      </c>
      <c r="G34" s="47">
        <v>14.833333333333334</v>
      </c>
      <c r="H34" s="47">
        <v>14.833333333333334</v>
      </c>
      <c r="I34" s="47">
        <v>14.833333333333334</v>
      </c>
      <c r="J34" s="47">
        <v>14.833333333333334</v>
      </c>
      <c r="K34" s="47">
        <v>14.833333333333334</v>
      </c>
      <c r="L34" s="47">
        <v>14.833333333333334</v>
      </c>
      <c r="M34" s="47">
        <v>14.833333333333334</v>
      </c>
      <c r="N34" s="47">
        <v>14.833333333333334</v>
      </c>
      <c r="O34" s="47">
        <v>14.833333333333334</v>
      </c>
      <c r="P34" s="47">
        <v>14.833333333333334</v>
      </c>
      <c r="Q34" s="47">
        <f t="shared" si="1"/>
        <v>178.00000000000003</v>
      </c>
    </row>
    <row r="35" spans="1:17" s="1" customFormat="1" x14ac:dyDescent="0.25">
      <c r="A35" s="2"/>
      <c r="B35" s="2"/>
      <c r="C35" s="2" t="s">
        <v>26</v>
      </c>
      <c r="D35" s="2"/>
      <c r="E35" s="46">
        <v>58.333333333333336</v>
      </c>
      <c r="F35" s="46">
        <v>58.333333333333336</v>
      </c>
      <c r="G35" s="47">
        <v>58.333333333333336</v>
      </c>
      <c r="H35" s="47">
        <v>58.333333333333336</v>
      </c>
      <c r="I35" s="47">
        <v>58.333333333333336</v>
      </c>
      <c r="J35" s="47">
        <v>58.333333333333336</v>
      </c>
      <c r="K35" s="47">
        <v>58.333333333333336</v>
      </c>
      <c r="L35" s="47">
        <v>58.333333333333336</v>
      </c>
      <c r="M35" s="47">
        <v>58.333333333333336</v>
      </c>
      <c r="N35" s="47">
        <v>58.333333333333336</v>
      </c>
      <c r="O35" s="47">
        <v>58.333333333333336</v>
      </c>
      <c r="P35" s="47">
        <v>58.333333333333336</v>
      </c>
      <c r="Q35" s="47">
        <f t="shared" si="1"/>
        <v>700.00000000000011</v>
      </c>
    </row>
    <row r="36" spans="1:17" s="1" customFormat="1" x14ac:dyDescent="0.25">
      <c r="A36" s="2"/>
      <c r="B36" s="2"/>
      <c r="C36" s="2" t="s">
        <v>27</v>
      </c>
      <c r="D36" s="2"/>
      <c r="E36" s="46">
        <v>12.5</v>
      </c>
      <c r="F36" s="46">
        <v>12.5</v>
      </c>
      <c r="G36" s="47">
        <v>12.5</v>
      </c>
      <c r="H36" s="47">
        <v>12.5</v>
      </c>
      <c r="I36" s="47">
        <v>12.5</v>
      </c>
      <c r="J36" s="47">
        <v>12.5</v>
      </c>
      <c r="K36" s="47">
        <v>12.5</v>
      </c>
      <c r="L36" s="47">
        <v>12.5</v>
      </c>
      <c r="M36" s="47">
        <v>12.5</v>
      </c>
      <c r="N36" s="47">
        <v>12.5</v>
      </c>
      <c r="O36" s="47">
        <v>12.5</v>
      </c>
      <c r="P36" s="47">
        <v>12.5</v>
      </c>
      <c r="Q36" s="47">
        <f t="shared" si="1"/>
        <v>150</v>
      </c>
    </row>
    <row r="37" spans="1:17" s="1" customFormat="1" x14ac:dyDescent="0.25">
      <c r="A37" s="2"/>
      <c r="B37" s="2"/>
      <c r="C37" s="2" t="s">
        <v>28</v>
      </c>
      <c r="D37" s="2"/>
      <c r="E37" s="46">
        <v>166.66666666666666</v>
      </c>
      <c r="F37" s="46">
        <v>166.66666666666666</v>
      </c>
      <c r="G37" s="47">
        <v>166.66666666666666</v>
      </c>
      <c r="H37" s="47">
        <v>166.66666666666666</v>
      </c>
      <c r="I37" s="47">
        <v>166.66666666666666</v>
      </c>
      <c r="J37" s="47">
        <v>166.66666666666666</v>
      </c>
      <c r="K37" s="47">
        <v>166.66666666666666</v>
      </c>
      <c r="L37" s="47">
        <v>166.66666666666666</v>
      </c>
      <c r="M37" s="47">
        <v>166.66666666666666</v>
      </c>
      <c r="N37" s="47">
        <v>166.66666666666666</v>
      </c>
      <c r="O37" s="47">
        <v>166.66666666666666</v>
      </c>
      <c r="P37" s="47">
        <v>166.66666666666666</v>
      </c>
      <c r="Q37" s="47">
        <f t="shared" si="1"/>
        <v>2000.0000000000002</v>
      </c>
    </row>
    <row r="38" spans="1:17" s="1" customFormat="1" x14ac:dyDescent="0.25">
      <c r="A38" s="2"/>
      <c r="B38" s="2"/>
      <c r="C38" s="2" t="s">
        <v>118</v>
      </c>
      <c r="D38" s="2"/>
      <c r="E38" s="46">
        <v>20.833333333333332</v>
      </c>
      <c r="F38" s="46">
        <v>20.833333333333332</v>
      </c>
      <c r="G38" s="47">
        <v>20.833333333333332</v>
      </c>
      <c r="H38" s="47">
        <v>20.833333333333332</v>
      </c>
      <c r="I38" s="47">
        <v>20.833333333333332</v>
      </c>
      <c r="J38" s="47">
        <v>20.833333333333332</v>
      </c>
      <c r="K38" s="47">
        <v>20.833333333333332</v>
      </c>
      <c r="L38" s="47">
        <v>20.833333333333332</v>
      </c>
      <c r="M38" s="47">
        <v>20.833333333333332</v>
      </c>
      <c r="N38" s="47">
        <v>20.833333333333332</v>
      </c>
      <c r="O38" s="47">
        <v>20.833333333333332</v>
      </c>
      <c r="P38" s="47">
        <v>20.833333333333332</v>
      </c>
      <c r="Q38" s="47">
        <f t="shared" si="1"/>
        <v>250.00000000000003</v>
      </c>
    </row>
    <row r="39" spans="1:17" s="1" customFormat="1" x14ac:dyDescent="0.25">
      <c r="A39" s="2"/>
      <c r="B39" s="2"/>
      <c r="C39" s="2" t="s">
        <v>29</v>
      </c>
      <c r="D39" s="2"/>
      <c r="E39" s="46"/>
      <c r="F39" s="4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 s="1" customFormat="1" x14ac:dyDescent="0.25">
      <c r="A40" s="2"/>
      <c r="B40" s="2"/>
      <c r="C40" s="2"/>
      <c r="D40" s="2" t="s">
        <v>30</v>
      </c>
      <c r="E40" s="46">
        <v>16.666666666666668</v>
      </c>
      <c r="F40" s="46">
        <v>16.666666666666668</v>
      </c>
      <c r="G40" s="47">
        <v>16.666666666666668</v>
      </c>
      <c r="H40" s="47">
        <v>16.666666666666668</v>
      </c>
      <c r="I40" s="47">
        <v>16.666666666666668</v>
      </c>
      <c r="J40" s="47">
        <v>16.666666666666668</v>
      </c>
      <c r="K40" s="47">
        <v>16.666666666666668</v>
      </c>
      <c r="L40" s="47">
        <v>16.666666666666668</v>
      </c>
      <c r="M40" s="47">
        <v>16.666666666666668</v>
      </c>
      <c r="N40" s="47">
        <v>16.666666666666668</v>
      </c>
      <c r="O40" s="47">
        <v>16.666666666666668</v>
      </c>
      <c r="P40" s="47">
        <v>16.666666666666668</v>
      </c>
      <c r="Q40" s="47">
        <f t="shared" si="1"/>
        <v>199.99999999999997</v>
      </c>
    </row>
    <row r="41" spans="1:17" s="1" customFormat="1" x14ac:dyDescent="0.25">
      <c r="A41" s="2"/>
      <c r="B41" s="2"/>
      <c r="C41" s="2"/>
      <c r="D41" s="2" t="s">
        <v>101</v>
      </c>
      <c r="E41" s="46">
        <v>45.833333333333336</v>
      </c>
      <c r="F41" s="46">
        <v>45.833333333333336</v>
      </c>
      <c r="G41" s="47">
        <v>45.833333333333336</v>
      </c>
      <c r="H41" s="47">
        <v>45.833333333333336</v>
      </c>
      <c r="I41" s="47">
        <v>45.833333333333336</v>
      </c>
      <c r="J41" s="47">
        <v>45.833333333333336</v>
      </c>
      <c r="K41" s="47">
        <v>45.833333333333336</v>
      </c>
      <c r="L41" s="47">
        <v>45.833333333333336</v>
      </c>
      <c r="M41" s="47">
        <v>45.833333333333336</v>
      </c>
      <c r="N41" s="47">
        <v>45.833333333333336</v>
      </c>
      <c r="O41" s="47">
        <v>45.833333333333336</v>
      </c>
      <c r="P41" s="47">
        <v>45.833333333333336</v>
      </c>
      <c r="Q41" s="47">
        <f t="shared" si="1"/>
        <v>549.99999999999989</v>
      </c>
    </row>
    <row r="42" spans="1:17" s="1" customFormat="1" x14ac:dyDescent="0.25">
      <c r="A42" s="2"/>
      <c r="B42" s="2"/>
      <c r="C42" s="2"/>
      <c r="D42" s="2" t="s">
        <v>105</v>
      </c>
      <c r="E42" s="46">
        <v>41.666666666666664</v>
      </c>
      <c r="F42" s="46">
        <v>41.666666666666664</v>
      </c>
      <c r="G42" s="47">
        <v>41.666666666666664</v>
      </c>
      <c r="H42" s="47">
        <v>41.666666666666664</v>
      </c>
      <c r="I42" s="47">
        <v>41.666666666666664</v>
      </c>
      <c r="J42" s="47">
        <v>41.666666666666664</v>
      </c>
      <c r="K42" s="47">
        <v>41.666666666666664</v>
      </c>
      <c r="L42" s="47">
        <v>41.666666666666664</v>
      </c>
      <c r="M42" s="47">
        <v>41.666666666666664</v>
      </c>
      <c r="N42" s="47">
        <v>41.666666666666664</v>
      </c>
      <c r="O42" s="47">
        <v>41.666666666666664</v>
      </c>
      <c r="P42" s="47">
        <v>41.666666666666664</v>
      </c>
      <c r="Q42" s="47">
        <f t="shared" si="1"/>
        <v>500.00000000000006</v>
      </c>
    </row>
    <row r="43" spans="1:17" s="1" customFormat="1" x14ac:dyDescent="0.25">
      <c r="A43" s="2"/>
      <c r="B43" s="2"/>
      <c r="C43" s="2"/>
      <c r="D43" s="2" t="s">
        <v>31</v>
      </c>
      <c r="E43" s="46">
        <v>25</v>
      </c>
      <c r="F43" s="46">
        <v>25</v>
      </c>
      <c r="G43" s="47">
        <v>25</v>
      </c>
      <c r="H43" s="47">
        <v>25</v>
      </c>
      <c r="I43" s="47">
        <v>25</v>
      </c>
      <c r="J43" s="47">
        <v>25</v>
      </c>
      <c r="K43" s="47">
        <v>25</v>
      </c>
      <c r="L43" s="47">
        <v>25</v>
      </c>
      <c r="M43" s="47">
        <v>25</v>
      </c>
      <c r="N43" s="47">
        <v>25</v>
      </c>
      <c r="O43" s="47">
        <v>25</v>
      </c>
      <c r="P43" s="47">
        <v>25</v>
      </c>
      <c r="Q43" s="47">
        <f t="shared" si="1"/>
        <v>300</v>
      </c>
    </row>
    <row r="44" spans="1:17" s="1" customFormat="1" x14ac:dyDescent="0.25">
      <c r="A44" s="2"/>
      <c r="B44" s="2" t="s">
        <v>32</v>
      </c>
      <c r="C44" s="2"/>
      <c r="D44" s="2"/>
      <c r="E44" s="46"/>
      <c r="F44" s="46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1" customFormat="1" x14ac:dyDescent="0.25">
      <c r="A45" s="2"/>
      <c r="B45" s="2"/>
      <c r="C45" s="2" t="s">
        <v>33</v>
      </c>
      <c r="D45" s="2"/>
      <c r="E45" s="46"/>
      <c r="F45" s="46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1:17" s="1" customFormat="1" x14ac:dyDescent="0.25">
      <c r="A46" s="2"/>
      <c r="B46" s="2"/>
      <c r="C46" s="2"/>
      <c r="D46" s="2" t="s">
        <v>34</v>
      </c>
      <c r="E46" s="46">
        <v>66.666666666666671</v>
      </c>
      <c r="F46" s="46">
        <v>66.666666666666671</v>
      </c>
      <c r="G46" s="47">
        <v>66.666666666666671</v>
      </c>
      <c r="H46" s="47">
        <v>66.666666666666671</v>
      </c>
      <c r="I46" s="47">
        <v>66.666666666666671</v>
      </c>
      <c r="J46" s="47">
        <v>66.666666666666671</v>
      </c>
      <c r="K46" s="47">
        <v>66.666666666666671</v>
      </c>
      <c r="L46" s="47">
        <v>66.666666666666671</v>
      </c>
      <c r="M46" s="47">
        <v>66.666666666666671</v>
      </c>
      <c r="N46" s="47">
        <v>66.666666666666671</v>
      </c>
      <c r="O46" s="47">
        <v>66.666666666666671</v>
      </c>
      <c r="P46" s="47">
        <v>66.666666666666671</v>
      </c>
      <c r="Q46" s="47">
        <f t="shared" si="1"/>
        <v>799.99999999999989</v>
      </c>
    </row>
    <row r="47" spans="1:17" s="1" customFormat="1" x14ac:dyDescent="0.25">
      <c r="A47" s="2"/>
      <c r="B47" s="2"/>
      <c r="C47" s="2"/>
      <c r="D47" s="2" t="s">
        <v>35</v>
      </c>
      <c r="E47" s="46">
        <v>58.333333333333336</v>
      </c>
      <c r="F47" s="46">
        <v>58.333333333333336</v>
      </c>
      <c r="G47" s="47">
        <v>58.333333333333336</v>
      </c>
      <c r="H47" s="47">
        <v>58.333333333333336</v>
      </c>
      <c r="I47" s="47">
        <v>58.333333333333336</v>
      </c>
      <c r="J47" s="47">
        <v>58.333333333333336</v>
      </c>
      <c r="K47" s="47">
        <v>58.333333333333336</v>
      </c>
      <c r="L47" s="47">
        <v>58.333333333333336</v>
      </c>
      <c r="M47" s="47">
        <v>58.333333333333336</v>
      </c>
      <c r="N47" s="47">
        <v>58.333333333333336</v>
      </c>
      <c r="O47" s="47">
        <v>58.333333333333336</v>
      </c>
      <c r="P47" s="47">
        <v>58.333333333333336</v>
      </c>
      <c r="Q47" s="47">
        <f t="shared" si="1"/>
        <v>700.00000000000011</v>
      </c>
    </row>
    <row r="48" spans="1:17" s="1" customFormat="1" x14ac:dyDescent="0.25">
      <c r="A48" s="2"/>
      <c r="B48" s="2"/>
      <c r="C48" s="2"/>
      <c r="D48" s="2" t="s">
        <v>36</v>
      </c>
      <c r="E48" s="46">
        <v>41.666666666666664</v>
      </c>
      <c r="F48" s="46">
        <v>41.666666666666664</v>
      </c>
      <c r="G48" s="47">
        <v>41.666666666666664</v>
      </c>
      <c r="H48" s="47">
        <v>41.666666666666664</v>
      </c>
      <c r="I48" s="47">
        <v>41.666666666666664</v>
      </c>
      <c r="J48" s="47">
        <v>41.666666666666664</v>
      </c>
      <c r="K48" s="47">
        <v>41.666666666666664</v>
      </c>
      <c r="L48" s="47">
        <v>41.666666666666664</v>
      </c>
      <c r="M48" s="47">
        <v>41.666666666666664</v>
      </c>
      <c r="N48" s="47">
        <v>41.666666666666664</v>
      </c>
      <c r="O48" s="47">
        <v>41.666666666666664</v>
      </c>
      <c r="P48" s="47">
        <v>41.666666666666664</v>
      </c>
      <c r="Q48" s="47">
        <f t="shared" si="1"/>
        <v>500.00000000000006</v>
      </c>
    </row>
    <row r="49" spans="1:17" s="1" customFormat="1" x14ac:dyDescent="0.25">
      <c r="A49" s="2"/>
      <c r="B49" s="2"/>
      <c r="C49" s="2" t="s">
        <v>37</v>
      </c>
      <c r="D49" s="2"/>
      <c r="E49" s="46"/>
      <c r="F49" s="46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1:17" s="1" customFormat="1" x14ac:dyDescent="0.25">
      <c r="A50" s="2"/>
      <c r="B50" s="2"/>
      <c r="C50" s="2"/>
      <c r="D50" s="2" t="s">
        <v>38</v>
      </c>
      <c r="E50" s="46">
        <v>4.166666666666667</v>
      </c>
      <c r="F50" s="46">
        <v>4.166666666666667</v>
      </c>
      <c r="G50" s="47">
        <v>4.166666666666667</v>
      </c>
      <c r="H50" s="47">
        <v>4.166666666666667</v>
      </c>
      <c r="I50" s="47">
        <v>4.166666666666667</v>
      </c>
      <c r="J50" s="47">
        <v>4.166666666666667</v>
      </c>
      <c r="K50" s="47">
        <v>4.166666666666667</v>
      </c>
      <c r="L50" s="47">
        <v>4.166666666666667</v>
      </c>
      <c r="M50" s="47">
        <v>4.166666666666667</v>
      </c>
      <c r="N50" s="47">
        <v>4.166666666666667</v>
      </c>
      <c r="O50" s="47">
        <v>4.166666666666667</v>
      </c>
      <c r="P50" s="47">
        <v>4.166666666666667</v>
      </c>
      <c r="Q50" s="47">
        <f t="shared" si="1"/>
        <v>49.999999999999993</v>
      </c>
    </row>
    <row r="51" spans="1:17" s="1" customFormat="1" x14ac:dyDescent="0.25">
      <c r="A51" s="2"/>
      <c r="B51" s="2"/>
      <c r="C51" s="2"/>
      <c r="D51" s="2" t="s">
        <v>39</v>
      </c>
      <c r="E51" s="46">
        <v>419.33333333333331</v>
      </c>
      <c r="F51" s="46">
        <v>419.33333333333331</v>
      </c>
      <c r="G51" s="47">
        <v>419.33333333333331</v>
      </c>
      <c r="H51" s="47">
        <v>419.33333333333331</v>
      </c>
      <c r="I51" s="47">
        <v>419.33333333333331</v>
      </c>
      <c r="J51" s="47">
        <v>419.33333333333331</v>
      </c>
      <c r="K51" s="47">
        <v>419.33333333333331</v>
      </c>
      <c r="L51" s="47">
        <v>419.33333333333331</v>
      </c>
      <c r="M51" s="47">
        <v>419.33333333333331</v>
      </c>
      <c r="N51" s="47">
        <v>419.33333333333331</v>
      </c>
      <c r="O51" s="47">
        <v>419.33333333333331</v>
      </c>
      <c r="P51" s="47">
        <v>419.33333333333331</v>
      </c>
      <c r="Q51" s="47">
        <f t="shared" si="1"/>
        <v>5032</v>
      </c>
    </row>
    <row r="52" spans="1:17" s="1" customFormat="1" x14ac:dyDescent="0.25">
      <c r="A52" s="2"/>
      <c r="B52" s="2"/>
      <c r="C52" s="2"/>
      <c r="D52" s="2" t="s">
        <v>40</v>
      </c>
      <c r="E52" s="46">
        <v>25</v>
      </c>
      <c r="F52" s="46">
        <v>25</v>
      </c>
      <c r="G52" s="47">
        <v>25</v>
      </c>
      <c r="H52" s="47">
        <v>25</v>
      </c>
      <c r="I52" s="47">
        <v>25</v>
      </c>
      <c r="J52" s="47">
        <v>25</v>
      </c>
      <c r="K52" s="47">
        <v>25</v>
      </c>
      <c r="L52" s="47">
        <v>25</v>
      </c>
      <c r="M52" s="47">
        <v>25</v>
      </c>
      <c r="N52" s="47">
        <v>25</v>
      </c>
      <c r="O52" s="47">
        <v>25</v>
      </c>
      <c r="P52" s="47">
        <v>25</v>
      </c>
      <c r="Q52" s="47">
        <f t="shared" si="1"/>
        <v>300</v>
      </c>
    </row>
    <row r="53" spans="1:17" s="1" customFormat="1" x14ac:dyDescent="0.25">
      <c r="A53" s="2"/>
      <c r="B53" s="2"/>
      <c r="C53" s="2"/>
      <c r="D53" s="2" t="s">
        <v>41</v>
      </c>
      <c r="E53" s="46">
        <v>33.333333333333336</v>
      </c>
      <c r="F53" s="46">
        <v>33.333333333333336</v>
      </c>
      <c r="G53" s="47">
        <v>33.333333333333336</v>
      </c>
      <c r="H53" s="47">
        <v>33.333333333333336</v>
      </c>
      <c r="I53" s="47">
        <v>33.333333333333336</v>
      </c>
      <c r="J53" s="47">
        <v>33.333333333333336</v>
      </c>
      <c r="K53" s="47">
        <v>33.333333333333336</v>
      </c>
      <c r="L53" s="47">
        <v>33.333333333333336</v>
      </c>
      <c r="M53" s="47">
        <v>33.333333333333336</v>
      </c>
      <c r="N53" s="47">
        <v>33.333333333333336</v>
      </c>
      <c r="O53" s="47">
        <v>33.333333333333336</v>
      </c>
      <c r="P53" s="47">
        <v>33.333333333333336</v>
      </c>
      <c r="Q53" s="47">
        <f t="shared" si="1"/>
        <v>399.99999999999994</v>
      </c>
    </row>
    <row r="54" spans="1:17" s="1" customFormat="1" x14ac:dyDescent="0.25">
      <c r="A54" s="2"/>
      <c r="B54" s="2"/>
      <c r="C54" s="2"/>
      <c r="D54" s="2" t="s">
        <v>42</v>
      </c>
      <c r="E54" s="46">
        <v>135.16666666666666</v>
      </c>
      <c r="F54" s="46">
        <v>135.16666666666666</v>
      </c>
      <c r="G54" s="47">
        <v>135.16666666666666</v>
      </c>
      <c r="H54" s="47">
        <v>135.16666666666666</v>
      </c>
      <c r="I54" s="47">
        <v>135.16666666666666</v>
      </c>
      <c r="J54" s="47">
        <v>135.16666666666666</v>
      </c>
      <c r="K54" s="47">
        <v>135.16666666666666</v>
      </c>
      <c r="L54" s="47">
        <v>135.16666666666666</v>
      </c>
      <c r="M54" s="47">
        <v>135.16666666666666</v>
      </c>
      <c r="N54" s="47">
        <v>135.16666666666666</v>
      </c>
      <c r="O54" s="47">
        <v>135.16666666666666</v>
      </c>
      <c r="P54" s="47">
        <v>135.16666666666666</v>
      </c>
      <c r="Q54" s="47">
        <f t="shared" si="1"/>
        <v>1622.0000000000002</v>
      </c>
    </row>
    <row r="55" spans="1:17" s="1" customFormat="1" x14ac:dyDescent="0.25">
      <c r="A55" s="2"/>
      <c r="B55" s="2"/>
      <c r="C55" s="2"/>
      <c r="D55" s="2" t="s">
        <v>43</v>
      </c>
      <c r="E55" s="46">
        <v>120.83333333333333</v>
      </c>
      <c r="F55" s="46">
        <v>120.83333333333333</v>
      </c>
      <c r="G55" s="47">
        <v>120.83333333333333</v>
      </c>
      <c r="H55" s="47">
        <v>120.83333333333333</v>
      </c>
      <c r="I55" s="47">
        <v>120.83333333333333</v>
      </c>
      <c r="J55" s="47">
        <v>120.83333333333333</v>
      </c>
      <c r="K55" s="47">
        <v>120.83333333333333</v>
      </c>
      <c r="L55" s="47">
        <v>120.83333333333333</v>
      </c>
      <c r="M55" s="47">
        <v>120.83333333333333</v>
      </c>
      <c r="N55" s="47">
        <v>120.83333333333333</v>
      </c>
      <c r="O55" s="47">
        <v>120.83333333333333</v>
      </c>
      <c r="P55" s="47">
        <v>120.83333333333333</v>
      </c>
      <c r="Q55" s="47">
        <f t="shared" ref="Q55:Q95" si="3">SUM(E55:P55)</f>
        <v>1449.9999999999998</v>
      </c>
    </row>
    <row r="56" spans="1:17" s="1" customFormat="1" x14ac:dyDescent="0.25">
      <c r="A56" s="2"/>
      <c r="B56" s="2"/>
      <c r="C56" s="2"/>
      <c r="D56" s="2" t="s">
        <v>29</v>
      </c>
      <c r="E56" s="46">
        <v>16.666666666666668</v>
      </c>
      <c r="F56" s="46">
        <v>16.666666666666668</v>
      </c>
      <c r="G56" s="47">
        <v>16.666666666666668</v>
      </c>
      <c r="H56" s="47">
        <v>16.666666666666668</v>
      </c>
      <c r="I56" s="47">
        <v>16.666666666666668</v>
      </c>
      <c r="J56" s="47">
        <v>16.666666666666668</v>
      </c>
      <c r="K56" s="47">
        <v>16.666666666666668</v>
      </c>
      <c r="L56" s="47">
        <v>16.666666666666668</v>
      </c>
      <c r="M56" s="47">
        <v>16.666666666666668</v>
      </c>
      <c r="N56" s="47">
        <v>16.666666666666668</v>
      </c>
      <c r="O56" s="47">
        <v>16.666666666666668</v>
      </c>
      <c r="P56" s="47">
        <v>16.666666666666668</v>
      </c>
      <c r="Q56" s="47">
        <f t="shared" si="3"/>
        <v>199.99999999999997</v>
      </c>
    </row>
    <row r="57" spans="1:17" s="1" customFormat="1" x14ac:dyDescent="0.25">
      <c r="A57" s="2"/>
      <c r="B57" s="2"/>
      <c r="C57" s="2"/>
      <c r="D57" s="2" t="s">
        <v>112</v>
      </c>
      <c r="E57" s="46">
        <v>333.33333333333331</v>
      </c>
      <c r="F57" s="46">
        <v>333.33333333333331</v>
      </c>
      <c r="G57" s="47">
        <v>333.33333333333331</v>
      </c>
      <c r="H57" s="47">
        <v>333.33333333333331</v>
      </c>
      <c r="I57" s="47">
        <v>333.33333333333331</v>
      </c>
      <c r="J57" s="47">
        <v>333.33333333333331</v>
      </c>
      <c r="K57" s="47">
        <v>333.33333333333331</v>
      </c>
      <c r="L57" s="47">
        <v>333.33333333333331</v>
      </c>
      <c r="M57" s="47">
        <v>333.33333333333331</v>
      </c>
      <c r="N57" s="47">
        <v>333.33333333333331</v>
      </c>
      <c r="O57" s="47">
        <v>333.33333333333331</v>
      </c>
      <c r="P57" s="47">
        <v>333.33333333333331</v>
      </c>
      <c r="Q57" s="47">
        <f t="shared" si="3"/>
        <v>4000.0000000000005</v>
      </c>
    </row>
    <row r="58" spans="1:17" s="1" customFormat="1" x14ac:dyDescent="0.25">
      <c r="A58" s="2"/>
      <c r="B58" s="2"/>
      <c r="C58" s="2" t="s">
        <v>44</v>
      </c>
      <c r="D58" s="2"/>
      <c r="E58" s="46"/>
      <c r="F58" s="46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1:17" s="1" customFormat="1" x14ac:dyDescent="0.25">
      <c r="A59" s="2"/>
      <c r="B59" s="2"/>
      <c r="C59" s="2"/>
      <c r="D59" s="2" t="s">
        <v>151</v>
      </c>
      <c r="E59" s="46">
        <v>8.3333333333333339</v>
      </c>
      <c r="F59" s="46">
        <v>8.3333333333333339</v>
      </c>
      <c r="G59" s="47">
        <v>8.3333333333333339</v>
      </c>
      <c r="H59" s="47">
        <v>8.3333333333333339</v>
      </c>
      <c r="I59" s="47">
        <v>8.3333333333333339</v>
      </c>
      <c r="J59" s="47">
        <v>8.3333333333333339</v>
      </c>
      <c r="K59" s="47">
        <v>8.3333333333333339</v>
      </c>
      <c r="L59" s="47">
        <v>8.3333333333333339</v>
      </c>
      <c r="M59" s="47">
        <v>8.3333333333333339</v>
      </c>
      <c r="N59" s="47">
        <v>8.3333333333333339</v>
      </c>
      <c r="O59" s="47">
        <v>8.3333333333333339</v>
      </c>
      <c r="P59" s="47">
        <v>8.3333333333333339</v>
      </c>
      <c r="Q59" s="47">
        <f t="shared" si="3"/>
        <v>99.999999999999986</v>
      </c>
    </row>
    <row r="60" spans="1:17" s="1" customFormat="1" x14ac:dyDescent="0.25">
      <c r="A60" s="2"/>
      <c r="B60" s="2"/>
      <c r="C60" s="2"/>
      <c r="D60" s="2" t="s">
        <v>113</v>
      </c>
      <c r="E60" s="46">
        <v>8.3333333333333339</v>
      </c>
      <c r="F60" s="46">
        <v>8.3333333333333339</v>
      </c>
      <c r="G60" s="47">
        <v>8.3333333333333339</v>
      </c>
      <c r="H60" s="47">
        <v>8.3333333333333339</v>
      </c>
      <c r="I60" s="47">
        <v>8.3333333333333339</v>
      </c>
      <c r="J60" s="47">
        <v>8.3333333333333339</v>
      </c>
      <c r="K60" s="47">
        <v>8.3333333333333339</v>
      </c>
      <c r="L60" s="47">
        <v>8.3333333333333339</v>
      </c>
      <c r="M60" s="47">
        <v>8.3333333333333339</v>
      </c>
      <c r="N60" s="47">
        <v>8.3333333333333339</v>
      </c>
      <c r="O60" s="47">
        <v>8.3333333333333339</v>
      </c>
      <c r="P60" s="47">
        <v>8.3333333333333339</v>
      </c>
      <c r="Q60" s="47">
        <f t="shared" si="3"/>
        <v>99.999999999999986</v>
      </c>
    </row>
    <row r="61" spans="1:17" s="1" customFormat="1" x14ac:dyDescent="0.25">
      <c r="A61" s="2"/>
      <c r="B61" s="2"/>
      <c r="C61" s="2"/>
      <c r="D61" s="2" t="s">
        <v>114</v>
      </c>
      <c r="E61" s="46">
        <v>230.49565738244982</v>
      </c>
      <c r="F61" s="46">
        <v>230.49565738244982</v>
      </c>
      <c r="G61" s="47">
        <v>230.49565738244982</v>
      </c>
      <c r="H61" s="47">
        <v>230.49565738244982</v>
      </c>
      <c r="I61" s="47">
        <v>230.49565738244982</v>
      </c>
      <c r="J61" s="47">
        <v>230.49565738244982</v>
      </c>
      <c r="K61" s="47">
        <v>230.49565738244982</v>
      </c>
      <c r="L61" s="47">
        <v>230.49565738244982</v>
      </c>
      <c r="M61" s="47">
        <v>230.49565738244982</v>
      </c>
      <c r="N61" s="47">
        <v>230.49565738244982</v>
      </c>
      <c r="O61" s="47">
        <v>230.49565738244982</v>
      </c>
      <c r="P61" s="47">
        <v>230.49565738244982</v>
      </c>
      <c r="Q61" s="47">
        <f t="shared" si="3"/>
        <v>2765.9478885893973</v>
      </c>
    </row>
    <row r="62" spans="1:17" s="1" customFormat="1" x14ac:dyDescent="0.25">
      <c r="A62" s="2"/>
      <c r="B62" s="2"/>
      <c r="C62" s="2"/>
      <c r="D62" s="2" t="s">
        <v>45</v>
      </c>
      <c r="E62" s="46">
        <v>16.666666666666668</v>
      </c>
      <c r="F62" s="46">
        <v>16.666666666666668</v>
      </c>
      <c r="G62" s="47">
        <v>16.666666666666668</v>
      </c>
      <c r="H62" s="47">
        <v>16.666666666666668</v>
      </c>
      <c r="I62" s="47">
        <v>16.666666666666668</v>
      </c>
      <c r="J62" s="47">
        <v>16.666666666666668</v>
      </c>
      <c r="K62" s="47">
        <v>16.666666666666668</v>
      </c>
      <c r="L62" s="47">
        <v>16.666666666666668</v>
      </c>
      <c r="M62" s="47">
        <v>16.666666666666668</v>
      </c>
      <c r="N62" s="47">
        <v>16.666666666666668</v>
      </c>
      <c r="O62" s="47">
        <v>16.666666666666668</v>
      </c>
      <c r="P62" s="47">
        <v>16.666666666666668</v>
      </c>
      <c r="Q62" s="47">
        <f t="shared" si="3"/>
        <v>199.99999999999997</v>
      </c>
    </row>
    <row r="63" spans="1:17" s="1" customFormat="1" x14ac:dyDescent="0.25">
      <c r="A63" s="2"/>
      <c r="B63" s="2"/>
      <c r="C63" s="2"/>
      <c r="D63" s="2" t="s">
        <v>36</v>
      </c>
      <c r="E63" s="46">
        <v>20.833333333333332</v>
      </c>
      <c r="F63" s="46">
        <v>20.833333333333332</v>
      </c>
      <c r="G63" s="47">
        <v>20.833333333333332</v>
      </c>
      <c r="H63" s="47">
        <v>20.833333333333332</v>
      </c>
      <c r="I63" s="47">
        <v>20.833333333333332</v>
      </c>
      <c r="J63" s="47">
        <v>20.833333333333332</v>
      </c>
      <c r="K63" s="47">
        <v>20.833333333333332</v>
      </c>
      <c r="L63" s="47">
        <v>20.833333333333332</v>
      </c>
      <c r="M63" s="47">
        <v>20.833333333333332</v>
      </c>
      <c r="N63" s="47">
        <v>20.833333333333332</v>
      </c>
      <c r="O63" s="47">
        <v>20.833333333333332</v>
      </c>
      <c r="P63" s="47">
        <v>20.833333333333332</v>
      </c>
      <c r="Q63" s="47">
        <f t="shared" si="3"/>
        <v>250.00000000000003</v>
      </c>
    </row>
    <row r="64" spans="1:17" s="1" customFormat="1" x14ac:dyDescent="0.25">
      <c r="A64" s="2"/>
      <c r="B64" s="2"/>
      <c r="C64" s="2"/>
      <c r="D64" s="2" t="s">
        <v>102</v>
      </c>
      <c r="E64" s="46">
        <v>83.333333333333329</v>
      </c>
      <c r="F64" s="46">
        <v>83.333333333333329</v>
      </c>
      <c r="G64" s="47">
        <v>83.333333333333329</v>
      </c>
      <c r="H64" s="47">
        <v>83.333333333333329</v>
      </c>
      <c r="I64" s="47">
        <v>83.333333333333329</v>
      </c>
      <c r="J64" s="47">
        <v>83.333333333333329</v>
      </c>
      <c r="K64" s="47">
        <v>83.333333333333329</v>
      </c>
      <c r="L64" s="47">
        <v>83.333333333333329</v>
      </c>
      <c r="M64" s="47">
        <v>83.333333333333329</v>
      </c>
      <c r="N64" s="47">
        <v>83.333333333333329</v>
      </c>
      <c r="O64" s="47">
        <v>83.333333333333329</v>
      </c>
      <c r="P64" s="47">
        <v>83.333333333333329</v>
      </c>
      <c r="Q64" s="47">
        <f t="shared" si="3"/>
        <v>1000.0000000000001</v>
      </c>
    </row>
    <row r="65" spans="1:17" s="1" customFormat="1" x14ac:dyDescent="0.25">
      <c r="A65" s="2"/>
      <c r="B65" s="2"/>
      <c r="C65" s="2"/>
      <c r="D65" s="2" t="s">
        <v>115</v>
      </c>
      <c r="E65" s="46">
        <v>41.666666666666664</v>
      </c>
      <c r="F65" s="46">
        <v>41.666666666666664</v>
      </c>
      <c r="G65" s="47">
        <v>41.666666666666664</v>
      </c>
      <c r="H65" s="47">
        <v>41.666666666666664</v>
      </c>
      <c r="I65" s="47">
        <v>41.666666666666664</v>
      </c>
      <c r="J65" s="47">
        <v>41.666666666666664</v>
      </c>
      <c r="K65" s="47">
        <v>41.666666666666664</v>
      </c>
      <c r="L65" s="47">
        <v>41.666666666666664</v>
      </c>
      <c r="M65" s="47">
        <v>41.666666666666664</v>
      </c>
      <c r="N65" s="47">
        <v>41.666666666666664</v>
      </c>
      <c r="O65" s="47">
        <v>41.666666666666664</v>
      </c>
      <c r="P65" s="47">
        <v>41.666666666666664</v>
      </c>
      <c r="Q65" s="47">
        <f t="shared" si="3"/>
        <v>500.00000000000006</v>
      </c>
    </row>
    <row r="66" spans="1:17" s="1" customFormat="1" x14ac:dyDescent="0.25">
      <c r="A66" s="2"/>
      <c r="B66" s="2"/>
      <c r="C66" s="2" t="s">
        <v>46</v>
      </c>
      <c r="D66" s="2"/>
      <c r="E66" s="46"/>
      <c r="F66" s="46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</row>
    <row r="67" spans="1:17" s="1" customFormat="1" x14ac:dyDescent="0.25">
      <c r="A67" s="2"/>
      <c r="B67" s="2"/>
      <c r="C67" s="2"/>
      <c r="D67" s="2" t="s">
        <v>47</v>
      </c>
      <c r="E67" s="46">
        <v>70.64</v>
      </c>
      <c r="F67" s="46">
        <v>70.64</v>
      </c>
      <c r="G67" s="47">
        <v>70.64</v>
      </c>
      <c r="H67" s="47">
        <v>70.64</v>
      </c>
      <c r="I67" s="47">
        <v>70.64</v>
      </c>
      <c r="J67" s="47">
        <v>70.64</v>
      </c>
      <c r="K67" s="47">
        <v>70.64</v>
      </c>
      <c r="L67" s="47">
        <v>70.64</v>
      </c>
      <c r="M67" s="47">
        <v>70.64</v>
      </c>
      <c r="N67" s="47">
        <v>70.64</v>
      </c>
      <c r="O67" s="47">
        <v>70.64</v>
      </c>
      <c r="P67" s="47">
        <v>70.64</v>
      </c>
      <c r="Q67" s="47">
        <f t="shared" si="3"/>
        <v>847.68</v>
      </c>
    </row>
    <row r="68" spans="1:17" s="1" customFormat="1" x14ac:dyDescent="0.25">
      <c r="A68" s="2"/>
      <c r="B68" s="2"/>
      <c r="C68" s="2"/>
      <c r="D68" s="2" t="s">
        <v>48</v>
      </c>
      <c r="E68" s="46">
        <v>2083.3333333333335</v>
      </c>
      <c r="F68" s="46">
        <v>2083.3333333333335</v>
      </c>
      <c r="G68" s="47">
        <v>2083.3333333333335</v>
      </c>
      <c r="H68" s="47">
        <v>2083.3333333333335</v>
      </c>
      <c r="I68" s="47">
        <v>2083.3333333333335</v>
      </c>
      <c r="J68" s="47">
        <v>2083.3333333333335</v>
      </c>
      <c r="K68" s="47">
        <v>2083.3333333333335</v>
      </c>
      <c r="L68" s="47">
        <v>2083.3333333333335</v>
      </c>
      <c r="M68" s="47">
        <v>2083.3333333333335</v>
      </c>
      <c r="N68" s="47">
        <v>2083.3333333333335</v>
      </c>
      <c r="O68" s="47">
        <v>2083.3333333333335</v>
      </c>
      <c r="P68" s="47">
        <v>2083.3333333333335</v>
      </c>
      <c r="Q68" s="47">
        <f t="shared" si="3"/>
        <v>24999.999999999996</v>
      </c>
    </row>
    <row r="69" spans="1:17" s="1" customFormat="1" x14ac:dyDescent="0.25">
      <c r="A69" s="2"/>
      <c r="B69" s="2"/>
      <c r="C69" s="2"/>
      <c r="D69" s="2" t="s">
        <v>49</v>
      </c>
      <c r="E69" s="46">
        <v>706.39666666666665</v>
      </c>
      <c r="F69" s="46">
        <v>706.39666666666665</v>
      </c>
      <c r="G69" s="47">
        <v>706.39666666666665</v>
      </c>
      <c r="H69" s="47">
        <v>706.39666666666665</v>
      </c>
      <c r="I69" s="47">
        <v>706.39666666666665</v>
      </c>
      <c r="J69" s="47">
        <v>706.39666666666665</v>
      </c>
      <c r="K69" s="47">
        <v>706.39666666666665</v>
      </c>
      <c r="L69" s="47">
        <v>706.39666666666665</v>
      </c>
      <c r="M69" s="47">
        <v>706.39666666666665</v>
      </c>
      <c r="N69" s="47">
        <v>706.39666666666665</v>
      </c>
      <c r="O69" s="47">
        <v>706.39666666666665</v>
      </c>
      <c r="P69" s="47">
        <v>706.39666666666665</v>
      </c>
      <c r="Q69" s="47">
        <f t="shared" si="3"/>
        <v>8476.76</v>
      </c>
    </row>
    <row r="70" spans="1:17" s="1" customFormat="1" x14ac:dyDescent="0.25">
      <c r="A70" s="2"/>
      <c r="B70" s="2"/>
      <c r="C70" s="2"/>
      <c r="D70" s="2" t="s">
        <v>50</v>
      </c>
      <c r="E70" s="46">
        <v>878.48250000000007</v>
      </c>
      <c r="F70" s="46">
        <v>878.48250000000007</v>
      </c>
      <c r="G70" s="47">
        <v>878.48250000000007</v>
      </c>
      <c r="H70" s="47">
        <v>878.48250000000007</v>
      </c>
      <c r="I70" s="47">
        <v>878.48250000000007</v>
      </c>
      <c r="J70" s="47">
        <v>878.48250000000007</v>
      </c>
      <c r="K70" s="47">
        <v>878.48250000000007</v>
      </c>
      <c r="L70" s="47">
        <v>878.48250000000007</v>
      </c>
      <c r="M70" s="47">
        <v>878.48250000000007</v>
      </c>
      <c r="N70" s="47">
        <v>878.48250000000007</v>
      </c>
      <c r="O70" s="47">
        <v>878.48250000000007</v>
      </c>
      <c r="P70" s="47">
        <v>878.48250000000007</v>
      </c>
      <c r="Q70" s="47">
        <f t="shared" si="3"/>
        <v>10541.79</v>
      </c>
    </row>
    <row r="71" spans="1:17" s="1" customFormat="1" x14ac:dyDescent="0.25">
      <c r="A71" s="2"/>
      <c r="B71" s="2"/>
      <c r="C71" s="2"/>
      <c r="D71" s="2" t="s">
        <v>51</v>
      </c>
      <c r="E71" s="46">
        <v>5521.0291666666662</v>
      </c>
      <c r="F71" s="46">
        <v>5521.0291666666662</v>
      </c>
      <c r="G71" s="47">
        <v>5521.0291666666662</v>
      </c>
      <c r="H71" s="47">
        <v>5521.0291666666662</v>
      </c>
      <c r="I71" s="47">
        <v>5521.0291666666662</v>
      </c>
      <c r="J71" s="47">
        <v>5521.0291666666662</v>
      </c>
      <c r="K71" s="47">
        <v>5521.0291666666662</v>
      </c>
      <c r="L71" s="47">
        <v>5521.0291666666662</v>
      </c>
      <c r="M71" s="47">
        <v>5521.0291666666662</v>
      </c>
      <c r="N71" s="47">
        <v>5521.0291666666662</v>
      </c>
      <c r="O71" s="47">
        <v>5521.0291666666662</v>
      </c>
      <c r="P71" s="47">
        <v>5521.0291666666662</v>
      </c>
      <c r="Q71" s="47">
        <f t="shared" si="3"/>
        <v>66252.349999999991</v>
      </c>
    </row>
    <row r="72" spans="1:17" s="1" customFormat="1" x14ac:dyDescent="0.25">
      <c r="A72" s="2"/>
      <c r="B72" s="2"/>
      <c r="C72" s="39" t="s">
        <v>116</v>
      </c>
      <c r="D72" s="2"/>
      <c r="E72" s="46">
        <v>1083.3333333333333</v>
      </c>
      <c r="F72" s="46">
        <v>1083.3333333333333</v>
      </c>
      <c r="G72" s="47">
        <v>1083.3333333333333</v>
      </c>
      <c r="H72" s="47">
        <v>1083.3333333333333</v>
      </c>
      <c r="I72" s="47">
        <v>1083.3333333333333</v>
      </c>
      <c r="J72" s="47">
        <v>1083.3333333333333</v>
      </c>
      <c r="K72" s="47">
        <v>1083.3333333333333</v>
      </c>
      <c r="L72" s="47">
        <v>1083.3333333333333</v>
      </c>
      <c r="M72" s="47">
        <v>1083.3333333333333</v>
      </c>
      <c r="N72" s="47">
        <v>1083.3333333333333</v>
      </c>
      <c r="O72" s="47">
        <v>1083.3333333333333</v>
      </c>
      <c r="P72" s="47">
        <v>1083.3333333333333</v>
      </c>
      <c r="Q72" s="47">
        <f t="shared" si="3"/>
        <v>13000.000000000002</v>
      </c>
    </row>
    <row r="73" spans="1:17" s="1" customFormat="1" x14ac:dyDescent="0.25">
      <c r="A73" s="2"/>
      <c r="B73" s="2"/>
      <c r="C73" s="39" t="s">
        <v>117</v>
      </c>
      <c r="D73" s="2"/>
      <c r="E73" s="46">
        <v>83.333333333333329</v>
      </c>
      <c r="F73" s="46">
        <v>83.333333333333329</v>
      </c>
      <c r="G73" s="47">
        <v>83.333333333333329</v>
      </c>
      <c r="H73" s="47">
        <v>83.333333333333329</v>
      </c>
      <c r="I73" s="47">
        <v>83.333333333333329</v>
      </c>
      <c r="J73" s="47">
        <v>83.333333333333329</v>
      </c>
      <c r="K73" s="47">
        <v>83.333333333333329</v>
      </c>
      <c r="L73" s="47">
        <v>83.333333333333329</v>
      </c>
      <c r="M73" s="47">
        <v>83.333333333333329</v>
      </c>
      <c r="N73" s="47">
        <v>83.333333333333329</v>
      </c>
      <c r="O73" s="47">
        <v>83.333333333333329</v>
      </c>
      <c r="P73" s="47">
        <v>83.333333333333329</v>
      </c>
      <c r="Q73" s="47">
        <f t="shared" si="3"/>
        <v>1000.0000000000001</v>
      </c>
    </row>
    <row r="74" spans="1:17" s="1" customFormat="1" x14ac:dyDescent="0.25">
      <c r="A74" s="2"/>
      <c r="B74" s="2"/>
      <c r="C74" s="2" t="s">
        <v>52</v>
      </c>
      <c r="D74" s="2"/>
      <c r="E74" s="46"/>
      <c r="F74" s="46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</row>
    <row r="75" spans="1:17" s="1" customFormat="1" x14ac:dyDescent="0.25">
      <c r="A75" s="2"/>
      <c r="B75" s="2"/>
      <c r="C75" s="2"/>
      <c r="D75" s="2" t="s">
        <v>53</v>
      </c>
      <c r="E75" s="46">
        <v>37.920833333333334</v>
      </c>
      <c r="F75" s="46">
        <v>37.920833333333334</v>
      </c>
      <c r="G75" s="47">
        <v>37.920833333333334</v>
      </c>
      <c r="H75" s="47">
        <v>37.920833333333334</v>
      </c>
      <c r="I75" s="47">
        <v>37.920833333333334</v>
      </c>
      <c r="J75" s="47">
        <v>37.920833333333334</v>
      </c>
      <c r="K75" s="47">
        <v>37.920833333333334</v>
      </c>
      <c r="L75" s="47">
        <v>37.920833333333334</v>
      </c>
      <c r="M75" s="47">
        <v>37.920833333333334</v>
      </c>
      <c r="N75" s="47">
        <v>37.920833333333334</v>
      </c>
      <c r="O75" s="47">
        <v>37.920833333333334</v>
      </c>
      <c r="P75" s="47">
        <v>37.920833333333334</v>
      </c>
      <c r="Q75" s="47">
        <f t="shared" si="3"/>
        <v>455.05000000000013</v>
      </c>
    </row>
    <row r="76" spans="1:17" s="1" customFormat="1" x14ac:dyDescent="0.25">
      <c r="A76" s="2"/>
      <c r="B76" s="2"/>
      <c r="C76" s="2"/>
      <c r="D76" s="2" t="s">
        <v>54</v>
      </c>
      <c r="E76" s="46">
        <v>1333.3333333333333</v>
      </c>
      <c r="F76" s="46">
        <v>1333.3333333333333</v>
      </c>
      <c r="G76" s="47">
        <v>1333.3333333333333</v>
      </c>
      <c r="H76" s="47">
        <v>1333.3333333333333</v>
      </c>
      <c r="I76" s="47">
        <v>1333.3333333333333</v>
      </c>
      <c r="J76" s="47">
        <v>1333.3333333333333</v>
      </c>
      <c r="K76" s="47">
        <v>1333.3333333333333</v>
      </c>
      <c r="L76" s="47">
        <v>1333.3333333333333</v>
      </c>
      <c r="M76" s="47">
        <v>1333.3333333333333</v>
      </c>
      <c r="N76" s="47">
        <v>1333.3333333333333</v>
      </c>
      <c r="O76" s="47">
        <v>1333.3333333333333</v>
      </c>
      <c r="P76" s="47">
        <v>1333.3333333333333</v>
      </c>
      <c r="Q76" s="47">
        <f t="shared" si="3"/>
        <v>16000.000000000002</v>
      </c>
    </row>
    <row r="77" spans="1:17" s="1" customFormat="1" x14ac:dyDescent="0.25">
      <c r="A77" s="2"/>
      <c r="B77" s="2"/>
      <c r="C77" s="2"/>
      <c r="D77" s="2" t="s">
        <v>55</v>
      </c>
      <c r="E77" s="46">
        <v>819.66666666666663</v>
      </c>
      <c r="F77" s="46">
        <v>819.66666666666663</v>
      </c>
      <c r="G77" s="47">
        <v>819.66666666666663</v>
      </c>
      <c r="H77" s="47">
        <v>819.66666666666663</v>
      </c>
      <c r="I77" s="47">
        <v>819.66666666666663</v>
      </c>
      <c r="J77" s="47">
        <v>819.66666666666663</v>
      </c>
      <c r="K77" s="47">
        <v>819.66666666666663</v>
      </c>
      <c r="L77" s="47">
        <v>819.66666666666663</v>
      </c>
      <c r="M77" s="47">
        <v>819.66666666666663</v>
      </c>
      <c r="N77" s="47">
        <v>819.66666666666663</v>
      </c>
      <c r="O77" s="47">
        <v>819.66666666666663</v>
      </c>
      <c r="P77" s="47">
        <v>819.66666666666663</v>
      </c>
      <c r="Q77" s="47">
        <f t="shared" si="3"/>
        <v>9836</v>
      </c>
    </row>
    <row r="78" spans="1:17" s="1" customFormat="1" x14ac:dyDescent="0.25">
      <c r="A78" s="2"/>
      <c r="B78" s="2"/>
      <c r="C78" s="2"/>
      <c r="D78" s="2" t="s">
        <v>56</v>
      </c>
      <c r="E78" s="46">
        <v>2745.3699999999994</v>
      </c>
      <c r="F78" s="46">
        <v>2745.3699999999994</v>
      </c>
      <c r="G78" s="47">
        <v>2745.3699999999994</v>
      </c>
      <c r="H78" s="47">
        <v>2745.3699999999994</v>
      </c>
      <c r="I78" s="47">
        <v>2745.3699999999994</v>
      </c>
      <c r="J78" s="47">
        <v>2745.3699999999994</v>
      </c>
      <c r="K78" s="47">
        <v>2745.3699999999994</v>
      </c>
      <c r="L78" s="47">
        <v>2745.3699999999994</v>
      </c>
      <c r="M78" s="47">
        <v>2745.3699999999994</v>
      </c>
      <c r="N78" s="47">
        <v>2745.3699999999994</v>
      </c>
      <c r="O78" s="47">
        <v>2745.3699999999994</v>
      </c>
      <c r="P78" s="47">
        <v>2745.3699999999994</v>
      </c>
      <c r="Q78" s="47">
        <f t="shared" si="3"/>
        <v>32944.439999999995</v>
      </c>
    </row>
    <row r="79" spans="1:17" s="1" customFormat="1" x14ac:dyDescent="0.25">
      <c r="A79" s="2"/>
      <c r="B79" s="2"/>
      <c r="C79" s="2"/>
      <c r="D79" s="2" t="s">
        <v>49</v>
      </c>
      <c r="E79" s="46">
        <v>378.87583333333333</v>
      </c>
      <c r="F79" s="46">
        <v>378.87583333333333</v>
      </c>
      <c r="G79" s="47">
        <v>378.87583333333333</v>
      </c>
      <c r="H79" s="47">
        <v>378.87583333333333</v>
      </c>
      <c r="I79" s="47">
        <v>378.87583333333333</v>
      </c>
      <c r="J79" s="47">
        <v>378.87583333333333</v>
      </c>
      <c r="K79" s="47">
        <v>378.87583333333333</v>
      </c>
      <c r="L79" s="47">
        <v>378.87583333333333</v>
      </c>
      <c r="M79" s="47">
        <v>378.87583333333333</v>
      </c>
      <c r="N79" s="47">
        <v>378.87583333333333</v>
      </c>
      <c r="O79" s="47">
        <v>378.87583333333333</v>
      </c>
      <c r="P79" s="47">
        <v>378.87583333333333</v>
      </c>
      <c r="Q79" s="47">
        <f t="shared" si="3"/>
        <v>4546.5100000000011</v>
      </c>
    </row>
    <row r="80" spans="1:17" s="1" customFormat="1" x14ac:dyDescent="0.25">
      <c r="A80" s="2"/>
      <c r="B80" s="2"/>
      <c r="C80" s="2"/>
      <c r="D80" s="2" t="s">
        <v>50</v>
      </c>
      <c r="E80" s="46">
        <v>250</v>
      </c>
      <c r="F80" s="46">
        <v>250</v>
      </c>
      <c r="G80" s="47">
        <v>250</v>
      </c>
      <c r="H80" s="47">
        <v>250</v>
      </c>
      <c r="I80" s="47">
        <v>250</v>
      </c>
      <c r="J80" s="47">
        <v>250</v>
      </c>
      <c r="K80" s="47">
        <v>250</v>
      </c>
      <c r="L80" s="47">
        <v>250</v>
      </c>
      <c r="M80" s="47">
        <v>250</v>
      </c>
      <c r="N80" s="47">
        <v>250</v>
      </c>
      <c r="O80" s="47">
        <v>250</v>
      </c>
      <c r="P80" s="47">
        <v>250</v>
      </c>
      <c r="Q80" s="47">
        <f t="shared" si="3"/>
        <v>3000</v>
      </c>
    </row>
    <row r="81" spans="1:17" s="1" customFormat="1" x14ac:dyDescent="0.25">
      <c r="A81" s="2"/>
      <c r="B81" s="2" t="s">
        <v>57</v>
      </c>
      <c r="C81" s="2"/>
      <c r="D81" s="2"/>
      <c r="E81" s="46"/>
      <c r="F81" s="4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</row>
    <row r="82" spans="1:17" s="1" customFormat="1" x14ac:dyDescent="0.25">
      <c r="A82" s="2"/>
      <c r="B82" s="2"/>
      <c r="C82" s="2" t="s">
        <v>58</v>
      </c>
      <c r="D82" s="2"/>
      <c r="E82" s="46"/>
      <c r="F82" s="46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</row>
    <row r="83" spans="1:17" s="1" customFormat="1" x14ac:dyDescent="0.25">
      <c r="A83" s="2"/>
      <c r="B83" s="2"/>
      <c r="C83" s="2"/>
      <c r="D83" s="2" t="s">
        <v>59</v>
      </c>
      <c r="E83" s="46">
        <v>618.33333333333337</v>
      </c>
      <c r="F83" s="46">
        <v>618.33333333333337</v>
      </c>
      <c r="G83" s="47">
        <v>618.33333333333337</v>
      </c>
      <c r="H83" s="47">
        <v>618.33333333333337</v>
      </c>
      <c r="I83" s="47">
        <v>618.33333333333337</v>
      </c>
      <c r="J83" s="47">
        <v>618.33333333333337</v>
      </c>
      <c r="K83" s="47">
        <v>618.33333333333337</v>
      </c>
      <c r="L83" s="47">
        <v>618.33333333333337</v>
      </c>
      <c r="M83" s="47">
        <v>618.33333333333337</v>
      </c>
      <c r="N83" s="47">
        <v>618.33333333333337</v>
      </c>
      <c r="O83" s="47">
        <v>618.33333333333337</v>
      </c>
      <c r="P83" s="47">
        <v>618.33333333333337</v>
      </c>
      <c r="Q83" s="47">
        <f t="shared" si="3"/>
        <v>7419.9999999999991</v>
      </c>
    </row>
    <row r="84" spans="1:17" s="1" customFormat="1" x14ac:dyDescent="0.25">
      <c r="A84" s="2"/>
      <c r="B84" s="2"/>
      <c r="C84" s="2" t="s">
        <v>60</v>
      </c>
      <c r="D84" s="2"/>
      <c r="E84" s="46"/>
      <c r="F84" s="46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</row>
    <row r="85" spans="1:17" s="1" customFormat="1" x14ac:dyDescent="0.25">
      <c r="A85" s="2"/>
      <c r="B85" s="2"/>
      <c r="C85" s="2"/>
      <c r="D85" s="2" t="s">
        <v>61</v>
      </c>
      <c r="E85" s="46">
        <v>374</v>
      </c>
      <c r="F85" s="46">
        <v>374</v>
      </c>
      <c r="G85" s="47">
        <v>374</v>
      </c>
      <c r="H85" s="47">
        <v>374</v>
      </c>
      <c r="I85" s="47">
        <v>374</v>
      </c>
      <c r="J85" s="47">
        <v>374</v>
      </c>
      <c r="K85" s="47">
        <v>374</v>
      </c>
      <c r="L85" s="47">
        <v>374</v>
      </c>
      <c r="M85" s="47">
        <v>374</v>
      </c>
      <c r="N85" s="47">
        <v>374</v>
      </c>
      <c r="O85" s="47">
        <v>374</v>
      </c>
      <c r="P85" s="47">
        <v>374</v>
      </c>
      <c r="Q85" s="47">
        <f t="shared" si="3"/>
        <v>4488</v>
      </c>
    </row>
    <row r="86" spans="1:17" s="1" customFormat="1" x14ac:dyDescent="0.25">
      <c r="A86" s="2"/>
      <c r="B86" s="2"/>
      <c r="C86" s="2"/>
      <c r="D86" s="2" t="s">
        <v>62</v>
      </c>
      <c r="E86" s="46">
        <v>3740</v>
      </c>
      <c r="F86" s="46">
        <v>3740</v>
      </c>
      <c r="G86" s="47">
        <v>3740</v>
      </c>
      <c r="H86" s="47">
        <v>3740</v>
      </c>
      <c r="I86" s="47">
        <v>3740</v>
      </c>
      <c r="J86" s="47">
        <v>3740</v>
      </c>
      <c r="K86" s="47">
        <v>3740</v>
      </c>
      <c r="L86" s="47">
        <v>3740</v>
      </c>
      <c r="M86" s="47">
        <v>3740</v>
      </c>
      <c r="N86" s="47">
        <v>3740</v>
      </c>
      <c r="O86" s="47">
        <v>3740</v>
      </c>
      <c r="P86" s="47">
        <v>3740</v>
      </c>
      <c r="Q86" s="47">
        <f t="shared" si="3"/>
        <v>44880</v>
      </c>
    </row>
    <row r="87" spans="1:17" s="1" customFormat="1" x14ac:dyDescent="0.25">
      <c r="A87" s="2"/>
      <c r="B87" s="2"/>
      <c r="C87" s="2" t="s">
        <v>63</v>
      </c>
      <c r="D87" s="2"/>
      <c r="E87" s="46"/>
      <c r="F87" s="46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</row>
    <row r="88" spans="1:17" s="1" customFormat="1" x14ac:dyDescent="0.25">
      <c r="A88" s="2"/>
      <c r="B88" s="2"/>
      <c r="C88" s="2"/>
      <c r="D88" s="2" t="s">
        <v>64</v>
      </c>
      <c r="E88" s="46">
        <v>1137.5</v>
      </c>
      <c r="F88" s="46">
        <v>1137.5</v>
      </c>
      <c r="G88" s="47">
        <v>1137.5</v>
      </c>
      <c r="H88" s="47">
        <v>1137.5</v>
      </c>
      <c r="I88" s="47">
        <v>1137.5</v>
      </c>
      <c r="J88" s="47">
        <v>1137.5</v>
      </c>
      <c r="K88" s="47">
        <v>1137.5</v>
      </c>
      <c r="L88" s="47">
        <v>1137.5</v>
      </c>
      <c r="M88" s="47">
        <v>1137.5</v>
      </c>
      <c r="N88" s="47">
        <v>1137.5</v>
      </c>
      <c r="O88" s="47">
        <v>1137.5</v>
      </c>
      <c r="P88" s="47">
        <v>1137.5</v>
      </c>
      <c r="Q88" s="47">
        <f t="shared" si="3"/>
        <v>13650</v>
      </c>
    </row>
    <row r="89" spans="1:17" s="1" customFormat="1" x14ac:dyDescent="0.25">
      <c r="A89" s="2"/>
      <c r="B89" s="2"/>
      <c r="C89" s="2" t="s">
        <v>65</v>
      </c>
      <c r="D89" s="2"/>
      <c r="E89" s="46"/>
      <c r="F89" s="46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</row>
    <row r="90" spans="1:17" s="1" customFormat="1" x14ac:dyDescent="0.25">
      <c r="A90" s="2"/>
      <c r="B90" s="2"/>
      <c r="C90" s="2"/>
      <c r="D90" s="2" t="s">
        <v>66</v>
      </c>
      <c r="E90" s="46">
        <v>400</v>
      </c>
      <c r="F90" s="46">
        <v>400</v>
      </c>
      <c r="G90" s="47">
        <v>400</v>
      </c>
      <c r="H90" s="47">
        <v>400</v>
      </c>
      <c r="I90" s="47">
        <v>400</v>
      </c>
      <c r="J90" s="47">
        <v>400</v>
      </c>
      <c r="K90" s="47">
        <v>400</v>
      </c>
      <c r="L90" s="47">
        <v>400</v>
      </c>
      <c r="M90" s="47">
        <v>400</v>
      </c>
      <c r="N90" s="47">
        <v>400</v>
      </c>
      <c r="O90" s="47">
        <v>400</v>
      </c>
      <c r="P90" s="47">
        <v>400</v>
      </c>
      <c r="Q90" s="47">
        <f t="shared" si="3"/>
        <v>4800</v>
      </c>
    </row>
    <row r="91" spans="1:17" s="1" customFormat="1" x14ac:dyDescent="0.25">
      <c r="A91" s="2"/>
      <c r="B91" s="2"/>
      <c r="C91" s="2"/>
      <c r="D91" s="2" t="s">
        <v>67</v>
      </c>
      <c r="E91" s="46">
        <v>4000</v>
      </c>
      <c r="F91" s="46">
        <v>4000</v>
      </c>
      <c r="G91" s="47">
        <v>4000</v>
      </c>
      <c r="H91" s="47">
        <v>4000</v>
      </c>
      <c r="I91" s="47">
        <v>4000</v>
      </c>
      <c r="J91" s="47">
        <v>4000</v>
      </c>
      <c r="K91" s="47">
        <v>4000</v>
      </c>
      <c r="L91" s="47">
        <v>4000</v>
      </c>
      <c r="M91" s="47">
        <v>4000</v>
      </c>
      <c r="N91" s="47">
        <v>4000</v>
      </c>
      <c r="O91" s="47">
        <v>4000</v>
      </c>
      <c r="P91" s="47">
        <v>4000</v>
      </c>
      <c r="Q91" s="47">
        <f t="shared" si="3"/>
        <v>48000</v>
      </c>
    </row>
    <row r="92" spans="1:17" s="1" customFormat="1" x14ac:dyDescent="0.25">
      <c r="A92" s="2"/>
      <c r="B92" s="2"/>
      <c r="C92" s="2"/>
      <c r="D92" s="2" t="s">
        <v>119</v>
      </c>
      <c r="E92" s="46">
        <v>233.33333333333334</v>
      </c>
      <c r="F92" s="46">
        <v>233.33333333333334</v>
      </c>
      <c r="G92" s="47">
        <v>233.33333333333334</v>
      </c>
      <c r="H92" s="47">
        <v>233.33333333333334</v>
      </c>
      <c r="I92" s="47">
        <v>233.33333333333334</v>
      </c>
      <c r="J92" s="47">
        <v>233.33333333333334</v>
      </c>
      <c r="K92" s="47">
        <v>233.33333333333334</v>
      </c>
      <c r="L92" s="47">
        <v>233.33333333333334</v>
      </c>
      <c r="M92" s="47">
        <v>233.33333333333334</v>
      </c>
      <c r="N92" s="47">
        <v>233.33333333333334</v>
      </c>
      <c r="O92" s="47">
        <v>233.33333333333334</v>
      </c>
      <c r="P92" s="47">
        <v>233.33333333333334</v>
      </c>
      <c r="Q92" s="47">
        <f t="shared" si="3"/>
        <v>2800.0000000000005</v>
      </c>
    </row>
    <row r="93" spans="1:17" s="1" customFormat="1" x14ac:dyDescent="0.25">
      <c r="A93" s="2"/>
      <c r="B93" s="2" t="s">
        <v>68</v>
      </c>
      <c r="C93" s="2"/>
      <c r="D93" s="2"/>
      <c r="E93" s="46"/>
      <c r="F93" s="46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</row>
    <row r="94" spans="1:17" s="1" customFormat="1" x14ac:dyDescent="0.25">
      <c r="A94" s="2"/>
      <c r="B94" s="2"/>
      <c r="C94" s="2" t="s">
        <v>103</v>
      </c>
      <c r="D94" s="2"/>
      <c r="E94" s="46">
        <v>16.666666666666668</v>
      </c>
      <c r="F94" s="46">
        <v>16.666666666666668</v>
      </c>
      <c r="G94" s="47">
        <v>16.666666666666668</v>
      </c>
      <c r="H94" s="47">
        <v>16.666666666666668</v>
      </c>
      <c r="I94" s="47">
        <v>16.666666666666668</v>
      </c>
      <c r="J94" s="47">
        <v>16.666666666666668</v>
      </c>
      <c r="K94" s="47">
        <v>16.666666666666668</v>
      </c>
      <c r="L94" s="47">
        <v>16.666666666666668</v>
      </c>
      <c r="M94" s="47">
        <v>16.666666666666668</v>
      </c>
      <c r="N94" s="47">
        <v>16.666666666666668</v>
      </c>
      <c r="O94" s="47">
        <v>16.666666666666668</v>
      </c>
      <c r="P94" s="47">
        <v>16.666666666666668</v>
      </c>
      <c r="Q94" s="47">
        <f t="shared" si="3"/>
        <v>199.99999999999997</v>
      </c>
    </row>
    <row r="95" spans="1:17" s="1" customFormat="1" x14ac:dyDescent="0.25">
      <c r="A95" s="2"/>
      <c r="B95" s="2"/>
      <c r="C95" s="2" t="s">
        <v>69</v>
      </c>
      <c r="D95" s="2"/>
      <c r="E95" s="46">
        <v>726.41666666666663</v>
      </c>
      <c r="F95" s="46">
        <v>726.41666666666663</v>
      </c>
      <c r="G95" s="47">
        <v>726.41666666666663</v>
      </c>
      <c r="H95" s="47">
        <v>726.41666666666663</v>
      </c>
      <c r="I95" s="47">
        <v>726.41666666666663</v>
      </c>
      <c r="J95" s="47">
        <v>726.41666666666663</v>
      </c>
      <c r="K95" s="47">
        <v>726.41666666666663</v>
      </c>
      <c r="L95" s="47">
        <v>726.41666666666663</v>
      </c>
      <c r="M95" s="47">
        <v>726.41666666666663</v>
      </c>
      <c r="N95" s="47">
        <v>726.41666666666663</v>
      </c>
      <c r="O95" s="47">
        <v>726.41666666666663</v>
      </c>
      <c r="P95" s="47">
        <v>726.41666666666663</v>
      </c>
      <c r="Q95" s="47">
        <f t="shared" si="3"/>
        <v>8717.0000000000018</v>
      </c>
    </row>
    <row r="96" spans="1:17" s="1" customFormat="1" x14ac:dyDescent="0.25">
      <c r="A96" s="2"/>
      <c r="B96" s="2"/>
      <c r="C96" s="2" t="s">
        <v>70</v>
      </c>
      <c r="D96" s="2"/>
      <c r="E96" s="46">
        <v>1541.6666666666667</v>
      </c>
      <c r="F96" s="46">
        <v>1541.6666666666667</v>
      </c>
      <c r="G96" s="47">
        <v>1541.6666666666667</v>
      </c>
      <c r="H96" s="47">
        <v>1541.6666666666667</v>
      </c>
      <c r="I96" s="47">
        <v>1541.6666666666667</v>
      </c>
      <c r="J96" s="47">
        <v>1541.6666666666667</v>
      </c>
      <c r="K96" s="47">
        <v>1541.6666666666667</v>
      </c>
      <c r="L96" s="47">
        <v>1541.6666666666667</v>
      </c>
      <c r="M96" s="47">
        <v>1541.6666666666667</v>
      </c>
      <c r="N96" s="47">
        <v>1541.6666666666667</v>
      </c>
      <c r="O96" s="47">
        <v>1541.6666666666667</v>
      </c>
      <c r="P96" s="47">
        <v>1541.6666666666667</v>
      </c>
      <c r="Q96" s="47">
        <f t="shared" ref="Q96:Q128" si="4">SUM(E96:P96)</f>
        <v>18500</v>
      </c>
    </row>
    <row r="97" spans="1:17" s="1" customFormat="1" x14ac:dyDescent="0.25">
      <c r="A97" s="2"/>
      <c r="B97" s="2"/>
      <c r="C97" s="2" t="s">
        <v>71</v>
      </c>
      <c r="D97" s="2"/>
      <c r="E97" s="46">
        <v>191.66666666666666</v>
      </c>
      <c r="F97" s="46">
        <v>191.66666666666666</v>
      </c>
      <c r="G97" s="47">
        <v>191.66666666666666</v>
      </c>
      <c r="H97" s="47">
        <v>191.66666666666666</v>
      </c>
      <c r="I97" s="47">
        <v>191.66666666666666</v>
      </c>
      <c r="J97" s="47">
        <v>191.66666666666666</v>
      </c>
      <c r="K97" s="47">
        <v>191.66666666666666</v>
      </c>
      <c r="L97" s="47">
        <v>191.66666666666666</v>
      </c>
      <c r="M97" s="47">
        <v>191.66666666666666</v>
      </c>
      <c r="N97" s="47">
        <v>191.66666666666666</v>
      </c>
      <c r="O97" s="47">
        <v>191.66666666666666</v>
      </c>
      <c r="P97" s="47">
        <v>191.66666666666666</v>
      </c>
      <c r="Q97" s="47">
        <f t="shared" si="4"/>
        <v>2300</v>
      </c>
    </row>
    <row r="98" spans="1:17" s="1" customFormat="1" x14ac:dyDescent="0.25">
      <c r="A98" s="2"/>
      <c r="B98" s="2" t="s">
        <v>72</v>
      </c>
      <c r="C98" s="2"/>
      <c r="D98" s="2"/>
      <c r="E98" s="46"/>
      <c r="F98" s="46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</row>
    <row r="99" spans="1:17" s="1" customFormat="1" x14ac:dyDescent="0.25">
      <c r="A99" s="2"/>
      <c r="B99" s="2"/>
      <c r="C99" s="2" t="s">
        <v>100</v>
      </c>
      <c r="D99" s="2"/>
      <c r="E99" s="46">
        <v>650</v>
      </c>
      <c r="F99" s="46">
        <v>650</v>
      </c>
      <c r="G99" s="47">
        <v>650</v>
      </c>
      <c r="H99" s="47">
        <v>650</v>
      </c>
      <c r="I99" s="47">
        <v>650</v>
      </c>
      <c r="J99" s="47">
        <v>650</v>
      </c>
      <c r="K99" s="47">
        <v>650</v>
      </c>
      <c r="L99" s="47">
        <v>650</v>
      </c>
      <c r="M99" s="47">
        <v>650</v>
      </c>
      <c r="N99" s="47">
        <v>650</v>
      </c>
      <c r="O99" s="47">
        <v>650</v>
      </c>
      <c r="P99" s="47">
        <v>650</v>
      </c>
      <c r="Q99" s="47">
        <f t="shared" si="4"/>
        <v>7800</v>
      </c>
    </row>
    <row r="100" spans="1:17" s="1" customFormat="1" x14ac:dyDescent="0.25">
      <c r="A100" s="2"/>
      <c r="B100" s="2"/>
      <c r="C100" s="2" t="s">
        <v>73</v>
      </c>
      <c r="D100" s="2"/>
      <c r="E100" s="46">
        <v>41.666666666666664</v>
      </c>
      <c r="F100" s="46">
        <v>41.666666666666664</v>
      </c>
      <c r="G100" s="47">
        <v>41.666666666666664</v>
      </c>
      <c r="H100" s="47">
        <v>41.666666666666664</v>
      </c>
      <c r="I100" s="47">
        <v>41.666666666666664</v>
      </c>
      <c r="J100" s="47">
        <v>41.666666666666664</v>
      </c>
      <c r="K100" s="47">
        <v>41.666666666666664</v>
      </c>
      <c r="L100" s="47">
        <v>41.666666666666664</v>
      </c>
      <c r="M100" s="47">
        <v>41.666666666666664</v>
      </c>
      <c r="N100" s="47">
        <v>41.666666666666664</v>
      </c>
      <c r="O100" s="47">
        <v>41.666666666666664</v>
      </c>
      <c r="P100" s="47">
        <v>41.666666666666664</v>
      </c>
      <c r="Q100" s="47">
        <f t="shared" si="4"/>
        <v>500.00000000000006</v>
      </c>
    </row>
    <row r="101" spans="1:17" s="1" customFormat="1" x14ac:dyDescent="0.25">
      <c r="A101" s="2"/>
      <c r="B101" s="2"/>
      <c r="C101" s="2" t="s">
        <v>107</v>
      </c>
      <c r="D101" s="2"/>
      <c r="E101" s="46">
        <v>11.333333333333334</v>
      </c>
      <c r="F101" s="46">
        <v>11.333333333333334</v>
      </c>
      <c r="G101" s="47">
        <v>11.333333333333334</v>
      </c>
      <c r="H101" s="47">
        <v>11.333333333333334</v>
      </c>
      <c r="I101" s="47">
        <v>11.333333333333334</v>
      </c>
      <c r="J101" s="47">
        <v>11.333333333333334</v>
      </c>
      <c r="K101" s="47">
        <v>11.333333333333334</v>
      </c>
      <c r="L101" s="47">
        <v>11.333333333333334</v>
      </c>
      <c r="M101" s="47">
        <v>11.333333333333334</v>
      </c>
      <c r="N101" s="47">
        <v>11.333333333333334</v>
      </c>
      <c r="O101" s="47">
        <v>11.333333333333334</v>
      </c>
      <c r="P101" s="47">
        <v>11.333333333333334</v>
      </c>
      <c r="Q101" s="47">
        <f t="shared" si="4"/>
        <v>135.99999999999997</v>
      </c>
    </row>
    <row r="102" spans="1:17" s="1" customFormat="1" x14ac:dyDescent="0.25">
      <c r="A102" s="2"/>
      <c r="B102" s="2"/>
      <c r="C102" s="2" t="s">
        <v>74</v>
      </c>
      <c r="D102" s="2"/>
      <c r="E102" s="46">
        <v>647.41666666666663</v>
      </c>
      <c r="F102" s="46">
        <v>647.41666666666663</v>
      </c>
      <c r="G102" s="47">
        <v>647.41666666666663</v>
      </c>
      <c r="H102" s="47">
        <v>647.41666666666663</v>
      </c>
      <c r="I102" s="47">
        <v>647.41666666666663</v>
      </c>
      <c r="J102" s="47">
        <v>647.41666666666663</v>
      </c>
      <c r="K102" s="47">
        <v>647.41666666666663</v>
      </c>
      <c r="L102" s="47">
        <v>647.41666666666663</v>
      </c>
      <c r="M102" s="47">
        <v>647.41666666666663</v>
      </c>
      <c r="N102" s="47">
        <v>647.41666666666663</v>
      </c>
      <c r="O102" s="47">
        <v>647.41666666666663</v>
      </c>
      <c r="P102" s="47">
        <v>647.41666666666663</v>
      </c>
      <c r="Q102" s="47">
        <f t="shared" si="4"/>
        <v>7769.0000000000009</v>
      </c>
    </row>
    <row r="103" spans="1:17" s="1" customFormat="1" x14ac:dyDescent="0.25">
      <c r="A103" s="2"/>
      <c r="B103" s="2"/>
      <c r="C103" s="2" t="s">
        <v>104</v>
      </c>
      <c r="D103" s="2"/>
      <c r="E103" s="46">
        <v>100</v>
      </c>
      <c r="F103" s="46">
        <v>100</v>
      </c>
      <c r="G103" s="47">
        <v>100</v>
      </c>
      <c r="H103" s="47">
        <v>100</v>
      </c>
      <c r="I103" s="47">
        <v>100</v>
      </c>
      <c r="J103" s="47">
        <v>100</v>
      </c>
      <c r="K103" s="47">
        <v>100</v>
      </c>
      <c r="L103" s="47">
        <v>100</v>
      </c>
      <c r="M103" s="47">
        <v>100</v>
      </c>
      <c r="N103" s="47">
        <v>100</v>
      </c>
      <c r="O103" s="47">
        <v>100</v>
      </c>
      <c r="P103" s="47">
        <v>100</v>
      </c>
      <c r="Q103" s="47">
        <f t="shared" si="4"/>
        <v>1200</v>
      </c>
    </row>
    <row r="104" spans="1:17" s="1" customFormat="1" x14ac:dyDescent="0.25">
      <c r="A104" s="2"/>
      <c r="B104" s="2"/>
      <c r="C104" s="2" t="s">
        <v>75</v>
      </c>
      <c r="D104" s="2"/>
      <c r="E104" s="46">
        <v>125</v>
      </c>
      <c r="F104" s="46">
        <v>125</v>
      </c>
      <c r="G104" s="47">
        <v>125</v>
      </c>
      <c r="H104" s="47">
        <v>125</v>
      </c>
      <c r="I104" s="47">
        <v>125</v>
      </c>
      <c r="J104" s="47">
        <v>125</v>
      </c>
      <c r="K104" s="47">
        <v>125</v>
      </c>
      <c r="L104" s="47">
        <v>125</v>
      </c>
      <c r="M104" s="47">
        <v>125</v>
      </c>
      <c r="N104" s="47">
        <v>125</v>
      </c>
      <c r="O104" s="47">
        <v>125</v>
      </c>
      <c r="P104" s="47">
        <v>125</v>
      </c>
      <c r="Q104" s="47">
        <f t="shared" si="4"/>
        <v>1500</v>
      </c>
    </row>
    <row r="105" spans="1:17" s="1" customFormat="1" x14ac:dyDescent="0.25">
      <c r="A105" s="2"/>
      <c r="B105" s="2"/>
      <c r="C105" s="2" t="s">
        <v>76</v>
      </c>
      <c r="D105" s="2"/>
      <c r="E105" s="46">
        <v>16.666666666666668</v>
      </c>
      <c r="F105" s="46">
        <v>16.666666666666668</v>
      </c>
      <c r="G105" s="47">
        <v>16.666666666666668</v>
      </c>
      <c r="H105" s="47">
        <v>16.666666666666668</v>
      </c>
      <c r="I105" s="47">
        <v>16.666666666666668</v>
      </c>
      <c r="J105" s="47">
        <v>16.666666666666668</v>
      </c>
      <c r="K105" s="47">
        <v>16.666666666666668</v>
      </c>
      <c r="L105" s="47">
        <v>16.666666666666668</v>
      </c>
      <c r="M105" s="47">
        <v>16.666666666666668</v>
      </c>
      <c r="N105" s="47">
        <v>16.666666666666668</v>
      </c>
      <c r="O105" s="47">
        <v>16.666666666666668</v>
      </c>
      <c r="P105" s="47">
        <v>16.666666666666668</v>
      </c>
      <c r="Q105" s="47">
        <f t="shared" si="4"/>
        <v>199.99999999999997</v>
      </c>
    </row>
    <row r="106" spans="1:17" s="1" customFormat="1" x14ac:dyDescent="0.25">
      <c r="A106" s="2"/>
      <c r="B106" s="2"/>
      <c r="C106" s="2" t="s">
        <v>120</v>
      </c>
      <c r="D106" s="2"/>
      <c r="E106" s="46">
        <v>16.666666666666668</v>
      </c>
      <c r="F106" s="46">
        <v>16.666666666666668</v>
      </c>
      <c r="G106" s="47">
        <v>16.666666666666668</v>
      </c>
      <c r="H106" s="47">
        <v>16.666666666666668</v>
      </c>
      <c r="I106" s="47">
        <v>16.666666666666668</v>
      </c>
      <c r="J106" s="47">
        <v>16.666666666666668</v>
      </c>
      <c r="K106" s="47">
        <v>16.666666666666668</v>
      </c>
      <c r="L106" s="47">
        <v>16.666666666666668</v>
      </c>
      <c r="M106" s="47">
        <v>16.666666666666668</v>
      </c>
      <c r="N106" s="47">
        <v>16.666666666666668</v>
      </c>
      <c r="O106" s="47">
        <v>16.666666666666668</v>
      </c>
      <c r="P106" s="47">
        <v>16.666666666666668</v>
      </c>
      <c r="Q106" s="47">
        <f t="shared" si="4"/>
        <v>199.99999999999997</v>
      </c>
    </row>
    <row r="107" spans="1:17" s="1" customFormat="1" x14ac:dyDescent="0.25">
      <c r="A107" s="2"/>
      <c r="B107" s="2"/>
      <c r="C107" s="2" t="s">
        <v>77</v>
      </c>
      <c r="D107" s="2"/>
      <c r="E107" s="46">
        <v>41.666666666666664</v>
      </c>
      <c r="F107" s="46">
        <v>41.666666666666664</v>
      </c>
      <c r="G107" s="47">
        <v>41.666666666666664</v>
      </c>
      <c r="H107" s="47">
        <v>41.666666666666664</v>
      </c>
      <c r="I107" s="47">
        <v>41.666666666666664</v>
      </c>
      <c r="J107" s="47">
        <v>41.666666666666664</v>
      </c>
      <c r="K107" s="47">
        <v>41.666666666666664</v>
      </c>
      <c r="L107" s="47">
        <v>41.666666666666664</v>
      </c>
      <c r="M107" s="47">
        <v>41.666666666666664</v>
      </c>
      <c r="N107" s="47">
        <v>41.666666666666664</v>
      </c>
      <c r="O107" s="47">
        <v>41.666666666666664</v>
      </c>
      <c r="P107" s="47">
        <v>41.666666666666664</v>
      </c>
      <c r="Q107" s="47">
        <f t="shared" si="4"/>
        <v>500.00000000000006</v>
      </c>
    </row>
    <row r="108" spans="1:17" s="1" customFormat="1" x14ac:dyDescent="0.25">
      <c r="A108" s="2"/>
      <c r="B108" s="2"/>
      <c r="C108" s="2" t="s">
        <v>78</v>
      </c>
      <c r="D108" s="2"/>
      <c r="E108" s="46">
        <v>12.5</v>
      </c>
      <c r="F108" s="46">
        <v>12.5</v>
      </c>
      <c r="G108" s="47">
        <v>12.5</v>
      </c>
      <c r="H108" s="47">
        <v>12.5</v>
      </c>
      <c r="I108" s="47">
        <v>12.5</v>
      </c>
      <c r="J108" s="47">
        <v>12.5</v>
      </c>
      <c r="K108" s="47">
        <v>12.5</v>
      </c>
      <c r="L108" s="47">
        <v>12.5</v>
      </c>
      <c r="M108" s="47">
        <v>12.5</v>
      </c>
      <c r="N108" s="47">
        <v>12.5</v>
      </c>
      <c r="O108" s="47">
        <v>12.5</v>
      </c>
      <c r="P108" s="47">
        <v>12.5</v>
      </c>
      <c r="Q108" s="47">
        <f t="shared" si="4"/>
        <v>150</v>
      </c>
    </row>
    <row r="109" spans="1:17" s="1" customFormat="1" x14ac:dyDescent="0.25">
      <c r="A109" s="2"/>
      <c r="B109" s="2"/>
      <c r="C109" s="2" t="s">
        <v>79</v>
      </c>
      <c r="D109" s="2"/>
      <c r="E109" s="46">
        <v>166.66666666666666</v>
      </c>
      <c r="F109" s="46">
        <v>166.66666666666666</v>
      </c>
      <c r="G109" s="47">
        <v>166.66666666666666</v>
      </c>
      <c r="H109" s="47">
        <v>166.66666666666666</v>
      </c>
      <c r="I109" s="47">
        <v>166.66666666666666</v>
      </c>
      <c r="J109" s="47">
        <v>166.66666666666666</v>
      </c>
      <c r="K109" s="47">
        <v>166.66666666666666</v>
      </c>
      <c r="L109" s="47">
        <v>166.66666666666666</v>
      </c>
      <c r="M109" s="47">
        <v>166.66666666666666</v>
      </c>
      <c r="N109" s="47">
        <v>166.66666666666666</v>
      </c>
      <c r="O109" s="47">
        <v>166.66666666666666</v>
      </c>
      <c r="P109" s="47">
        <v>166.66666666666666</v>
      </c>
      <c r="Q109" s="47">
        <f t="shared" si="4"/>
        <v>2000.0000000000002</v>
      </c>
    </row>
    <row r="110" spans="1:17" s="1" customFormat="1" x14ac:dyDescent="0.25">
      <c r="A110" s="2"/>
      <c r="B110" s="2"/>
      <c r="C110" s="2" t="s">
        <v>80</v>
      </c>
      <c r="D110" s="2"/>
      <c r="E110" s="46">
        <v>125</v>
      </c>
      <c r="F110" s="46">
        <v>125</v>
      </c>
      <c r="G110" s="47">
        <v>125</v>
      </c>
      <c r="H110" s="47">
        <v>125</v>
      </c>
      <c r="I110" s="47">
        <v>125</v>
      </c>
      <c r="J110" s="47">
        <v>125</v>
      </c>
      <c r="K110" s="47">
        <v>125</v>
      </c>
      <c r="L110" s="47">
        <v>125</v>
      </c>
      <c r="M110" s="47">
        <v>125</v>
      </c>
      <c r="N110" s="47">
        <v>125</v>
      </c>
      <c r="O110" s="47">
        <v>125</v>
      </c>
      <c r="P110" s="47">
        <v>125</v>
      </c>
      <c r="Q110" s="47">
        <f t="shared" si="4"/>
        <v>1500</v>
      </c>
    </row>
    <row r="111" spans="1:17" s="1" customFormat="1" x14ac:dyDescent="0.25">
      <c r="A111" s="2"/>
      <c r="B111" s="2" t="s">
        <v>81</v>
      </c>
      <c r="C111" s="2"/>
      <c r="D111" s="2"/>
      <c r="E111" s="46"/>
      <c r="F111" s="46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</row>
    <row r="112" spans="1:17" s="1" customFormat="1" x14ac:dyDescent="0.25">
      <c r="A112" s="2"/>
      <c r="B112" s="2"/>
      <c r="C112" s="2" t="s">
        <v>82</v>
      </c>
      <c r="D112" s="2"/>
      <c r="E112" s="46">
        <v>175</v>
      </c>
      <c r="F112" s="46">
        <v>175</v>
      </c>
      <c r="G112" s="47">
        <v>175</v>
      </c>
      <c r="H112" s="47">
        <v>175</v>
      </c>
      <c r="I112" s="47">
        <v>175</v>
      </c>
      <c r="J112" s="47">
        <v>175</v>
      </c>
      <c r="K112" s="47">
        <v>175</v>
      </c>
      <c r="L112" s="47">
        <v>175</v>
      </c>
      <c r="M112" s="47">
        <v>175</v>
      </c>
      <c r="N112" s="47">
        <v>175</v>
      </c>
      <c r="O112" s="47">
        <v>175</v>
      </c>
      <c r="P112" s="47">
        <v>175</v>
      </c>
      <c r="Q112" s="47">
        <f t="shared" si="4"/>
        <v>2100</v>
      </c>
    </row>
    <row r="113" spans="1:17" s="1" customFormat="1" x14ac:dyDescent="0.25">
      <c r="A113" s="2"/>
      <c r="B113" s="2"/>
      <c r="C113" s="2" t="s">
        <v>83</v>
      </c>
      <c r="D113" s="2"/>
      <c r="E113" s="46">
        <v>1125</v>
      </c>
      <c r="F113" s="46">
        <v>1125</v>
      </c>
      <c r="G113" s="47">
        <v>1125</v>
      </c>
      <c r="H113" s="47">
        <v>1125</v>
      </c>
      <c r="I113" s="47">
        <v>1125</v>
      </c>
      <c r="J113" s="47">
        <v>1125</v>
      </c>
      <c r="K113" s="47">
        <v>1125</v>
      </c>
      <c r="L113" s="47">
        <v>1125</v>
      </c>
      <c r="M113" s="47">
        <v>1125</v>
      </c>
      <c r="N113" s="47">
        <v>1125</v>
      </c>
      <c r="O113" s="47">
        <v>1125</v>
      </c>
      <c r="P113" s="47">
        <v>1125</v>
      </c>
      <c r="Q113" s="47">
        <f t="shared" si="4"/>
        <v>13500</v>
      </c>
    </row>
    <row r="114" spans="1:17" s="1" customFormat="1" x14ac:dyDescent="0.25">
      <c r="A114" s="2"/>
      <c r="B114" s="2"/>
      <c r="C114" s="2" t="s">
        <v>108</v>
      </c>
      <c r="D114" s="2"/>
      <c r="E114" s="46">
        <v>1182.6666666666667</v>
      </c>
      <c r="F114" s="46">
        <v>1182.6666666666667</v>
      </c>
      <c r="G114" s="47">
        <v>1182.6666666666667</v>
      </c>
      <c r="H114" s="47">
        <v>1182.6666666666667</v>
      </c>
      <c r="I114" s="47">
        <v>1182.6666666666667</v>
      </c>
      <c r="J114" s="47">
        <v>1182.6666666666667</v>
      </c>
      <c r="K114" s="47">
        <v>1182.6666666666667</v>
      </c>
      <c r="L114" s="47">
        <v>1182.6666666666667</v>
      </c>
      <c r="M114" s="47">
        <v>1182.6666666666667</v>
      </c>
      <c r="N114" s="47">
        <v>1182.6666666666667</v>
      </c>
      <c r="O114" s="47">
        <v>1182.6666666666667</v>
      </c>
      <c r="P114" s="47">
        <v>1182.6666666666667</v>
      </c>
      <c r="Q114" s="47">
        <f t="shared" si="4"/>
        <v>14191.999999999998</v>
      </c>
    </row>
    <row r="115" spans="1:17" s="1" customFormat="1" x14ac:dyDescent="0.25">
      <c r="A115" s="2"/>
      <c r="B115" s="2"/>
      <c r="C115" s="2" t="s">
        <v>84</v>
      </c>
      <c r="D115" s="2"/>
      <c r="E115" s="46">
        <v>172.83333333333334</v>
      </c>
      <c r="F115" s="46">
        <v>172.83333333333334</v>
      </c>
      <c r="G115" s="47">
        <v>172.83333333333334</v>
      </c>
      <c r="H115" s="47">
        <v>172.83333333333334</v>
      </c>
      <c r="I115" s="47">
        <v>172.83333333333334</v>
      </c>
      <c r="J115" s="47">
        <v>172.83333333333334</v>
      </c>
      <c r="K115" s="47">
        <v>172.83333333333334</v>
      </c>
      <c r="L115" s="47">
        <v>172.83333333333334</v>
      </c>
      <c r="M115" s="47">
        <v>172.83333333333334</v>
      </c>
      <c r="N115" s="47">
        <v>172.83333333333334</v>
      </c>
      <c r="O115" s="47">
        <v>172.83333333333334</v>
      </c>
      <c r="P115" s="47">
        <v>172.83333333333334</v>
      </c>
      <c r="Q115" s="47">
        <f t="shared" si="4"/>
        <v>2073.9999999999995</v>
      </c>
    </row>
    <row r="116" spans="1:17" s="1" customFormat="1" x14ac:dyDescent="0.25">
      <c r="A116" s="2"/>
      <c r="B116" s="2"/>
      <c r="C116" s="2" t="s">
        <v>85</v>
      </c>
      <c r="D116" s="2"/>
      <c r="E116" s="46">
        <v>750</v>
      </c>
      <c r="F116" s="46">
        <v>750</v>
      </c>
      <c r="G116" s="47">
        <v>750</v>
      </c>
      <c r="H116" s="47">
        <v>750</v>
      </c>
      <c r="I116" s="47">
        <v>750</v>
      </c>
      <c r="J116" s="47">
        <v>750</v>
      </c>
      <c r="K116" s="47">
        <v>750</v>
      </c>
      <c r="L116" s="47">
        <v>750</v>
      </c>
      <c r="M116" s="47">
        <v>750</v>
      </c>
      <c r="N116" s="47">
        <v>750</v>
      </c>
      <c r="O116" s="47">
        <v>750</v>
      </c>
      <c r="P116" s="47">
        <v>750</v>
      </c>
      <c r="Q116" s="47">
        <f t="shared" si="4"/>
        <v>9000</v>
      </c>
    </row>
    <row r="117" spans="1:17" s="1" customFormat="1" x14ac:dyDescent="0.25">
      <c r="A117" s="2"/>
      <c r="B117" s="2" t="s">
        <v>86</v>
      </c>
      <c r="C117" s="2"/>
      <c r="D117" s="2"/>
      <c r="E117" s="46"/>
      <c r="F117" s="46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</row>
    <row r="118" spans="1:17" s="1" customFormat="1" x14ac:dyDescent="0.25">
      <c r="A118" s="2"/>
      <c r="B118" s="2"/>
      <c r="C118" s="2" t="s">
        <v>87</v>
      </c>
      <c r="D118" s="2"/>
      <c r="E118" s="46">
        <v>1125</v>
      </c>
      <c r="F118" s="46">
        <v>1125</v>
      </c>
      <c r="G118" s="47">
        <v>1125</v>
      </c>
      <c r="H118" s="47">
        <v>1125</v>
      </c>
      <c r="I118" s="47">
        <v>1125</v>
      </c>
      <c r="J118" s="47">
        <v>1125</v>
      </c>
      <c r="K118" s="47">
        <v>1125</v>
      </c>
      <c r="L118" s="47">
        <v>1125</v>
      </c>
      <c r="M118" s="47">
        <v>1125</v>
      </c>
      <c r="N118" s="47">
        <v>1125</v>
      </c>
      <c r="O118" s="47">
        <v>1125</v>
      </c>
      <c r="P118" s="47">
        <v>1125</v>
      </c>
      <c r="Q118" s="47">
        <f t="shared" si="4"/>
        <v>13500</v>
      </c>
    </row>
    <row r="119" spans="1:17" s="1" customFormat="1" x14ac:dyDescent="0.25">
      <c r="A119" s="2"/>
      <c r="B119" s="2"/>
      <c r="C119" s="2" t="s">
        <v>88</v>
      </c>
      <c r="D119" s="2"/>
      <c r="E119" s="46">
        <v>916.66666666666663</v>
      </c>
      <c r="F119" s="46">
        <v>916.66666666666663</v>
      </c>
      <c r="G119" s="47">
        <v>916.66666666666663</v>
      </c>
      <c r="H119" s="47">
        <v>916.66666666666663</v>
      </c>
      <c r="I119" s="47">
        <v>916.66666666666663</v>
      </c>
      <c r="J119" s="47">
        <v>916.66666666666663</v>
      </c>
      <c r="K119" s="47">
        <v>916.66666666666663</v>
      </c>
      <c r="L119" s="47">
        <v>916.66666666666663</v>
      </c>
      <c r="M119" s="47">
        <v>916.66666666666663</v>
      </c>
      <c r="N119" s="47">
        <v>916.66666666666663</v>
      </c>
      <c r="O119" s="47">
        <v>916.66666666666663</v>
      </c>
      <c r="P119" s="47">
        <v>916.66666666666663</v>
      </c>
      <c r="Q119" s="47">
        <f t="shared" si="4"/>
        <v>10999.999999999998</v>
      </c>
    </row>
    <row r="120" spans="1:17" s="1" customFormat="1" x14ac:dyDescent="0.25">
      <c r="A120" s="2"/>
      <c r="B120" s="2"/>
      <c r="C120" s="2" t="s">
        <v>89</v>
      </c>
      <c r="D120" s="2"/>
      <c r="E120" s="46">
        <v>375</v>
      </c>
      <c r="F120" s="46">
        <v>375</v>
      </c>
      <c r="G120" s="47">
        <v>375</v>
      </c>
      <c r="H120" s="47">
        <v>375</v>
      </c>
      <c r="I120" s="47">
        <v>375</v>
      </c>
      <c r="J120" s="47">
        <v>375</v>
      </c>
      <c r="K120" s="47">
        <v>375</v>
      </c>
      <c r="L120" s="47">
        <v>375</v>
      </c>
      <c r="M120" s="47">
        <v>375</v>
      </c>
      <c r="N120" s="47">
        <v>375</v>
      </c>
      <c r="O120" s="47">
        <v>375</v>
      </c>
      <c r="P120" s="47">
        <v>375</v>
      </c>
      <c r="Q120" s="47">
        <f t="shared" si="4"/>
        <v>4500</v>
      </c>
    </row>
    <row r="121" spans="1:17" s="1" customFormat="1" x14ac:dyDescent="0.25">
      <c r="A121" s="2"/>
      <c r="B121" s="2"/>
      <c r="C121" s="2" t="s">
        <v>90</v>
      </c>
      <c r="D121" s="2"/>
      <c r="E121" s="46">
        <v>458.33333333333331</v>
      </c>
      <c r="F121" s="46">
        <v>458.33333333333331</v>
      </c>
      <c r="G121" s="47">
        <v>458.33333333333331</v>
      </c>
      <c r="H121" s="47">
        <v>458.33333333333331</v>
      </c>
      <c r="I121" s="47">
        <v>458.33333333333331</v>
      </c>
      <c r="J121" s="47">
        <v>458.33333333333331</v>
      </c>
      <c r="K121" s="47">
        <v>458.33333333333331</v>
      </c>
      <c r="L121" s="47">
        <v>458.33333333333331</v>
      </c>
      <c r="M121" s="47">
        <v>458.33333333333331</v>
      </c>
      <c r="N121" s="47">
        <v>458.33333333333331</v>
      </c>
      <c r="O121" s="47">
        <v>458.33333333333331</v>
      </c>
      <c r="P121" s="47">
        <v>458.33333333333331</v>
      </c>
      <c r="Q121" s="47">
        <f t="shared" si="4"/>
        <v>5499.9999999999991</v>
      </c>
    </row>
    <row r="122" spans="1:17" s="1" customFormat="1" x14ac:dyDescent="0.25">
      <c r="A122" s="2"/>
      <c r="B122" s="2"/>
      <c r="C122" s="2" t="s">
        <v>91</v>
      </c>
      <c r="D122" s="2"/>
      <c r="E122" s="46">
        <v>500</v>
      </c>
      <c r="F122" s="46">
        <v>500</v>
      </c>
      <c r="G122" s="47">
        <v>500</v>
      </c>
      <c r="H122" s="47">
        <v>500</v>
      </c>
      <c r="I122" s="47">
        <v>500</v>
      </c>
      <c r="J122" s="47">
        <v>500</v>
      </c>
      <c r="K122" s="47">
        <v>500</v>
      </c>
      <c r="L122" s="47">
        <v>500</v>
      </c>
      <c r="M122" s="47">
        <v>500</v>
      </c>
      <c r="N122" s="47">
        <v>500</v>
      </c>
      <c r="O122" s="47">
        <v>500</v>
      </c>
      <c r="P122" s="47">
        <v>500</v>
      </c>
      <c r="Q122" s="47">
        <f t="shared" si="4"/>
        <v>6000</v>
      </c>
    </row>
    <row r="123" spans="1:17" s="1" customFormat="1" x14ac:dyDescent="0.25">
      <c r="A123" s="2"/>
      <c r="B123" s="2" t="s">
        <v>92</v>
      </c>
      <c r="C123" s="2"/>
      <c r="D123" s="2"/>
      <c r="E123" s="46"/>
      <c r="F123" s="46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</row>
    <row r="124" spans="1:17" s="1" customFormat="1" x14ac:dyDescent="0.25">
      <c r="A124" s="2"/>
      <c r="B124" s="2"/>
      <c r="C124" s="2" t="s">
        <v>93</v>
      </c>
      <c r="D124" s="2"/>
      <c r="E124" s="46">
        <v>738.83333333333337</v>
      </c>
      <c r="F124" s="46">
        <v>738.83333333333337</v>
      </c>
      <c r="G124" s="47">
        <v>738.83333333333337</v>
      </c>
      <c r="H124" s="47">
        <v>738.83333333333337</v>
      </c>
      <c r="I124" s="47">
        <v>738.83333333333337</v>
      </c>
      <c r="J124" s="47">
        <v>738.83333333333337</v>
      </c>
      <c r="K124" s="47">
        <v>738.83333333333337</v>
      </c>
      <c r="L124" s="47">
        <v>738.83333333333337</v>
      </c>
      <c r="M124" s="47">
        <v>738.83333333333337</v>
      </c>
      <c r="N124" s="47">
        <v>738.83333333333337</v>
      </c>
      <c r="O124" s="47">
        <v>738.83333333333337</v>
      </c>
      <c r="P124" s="47">
        <v>738.83333333333337</v>
      </c>
      <c r="Q124" s="47">
        <f t="shared" si="4"/>
        <v>8865.9999999999982</v>
      </c>
    </row>
    <row r="125" spans="1:17" s="1" customFormat="1" x14ac:dyDescent="0.25">
      <c r="A125" s="2"/>
      <c r="B125" s="2"/>
      <c r="C125" s="2" t="s">
        <v>94</v>
      </c>
      <c r="D125" s="2"/>
      <c r="E125" s="46">
        <v>1706.6666666666667</v>
      </c>
      <c r="F125" s="46">
        <v>1706.6666666666667</v>
      </c>
      <c r="G125" s="47">
        <v>1706.6666666666667</v>
      </c>
      <c r="H125" s="47">
        <v>1706.6666666666667</v>
      </c>
      <c r="I125" s="47">
        <v>1706.6666666666667</v>
      </c>
      <c r="J125" s="47">
        <v>1706.6666666666667</v>
      </c>
      <c r="K125" s="47">
        <v>1706.6666666666667</v>
      </c>
      <c r="L125" s="47">
        <v>1706.6666666666667</v>
      </c>
      <c r="M125" s="47">
        <v>1706.6666666666667</v>
      </c>
      <c r="N125" s="47">
        <v>1706.6666666666667</v>
      </c>
      <c r="O125" s="47">
        <v>1706.6666666666667</v>
      </c>
      <c r="P125" s="47">
        <v>1706.6666666666667</v>
      </c>
      <c r="Q125" s="47">
        <f t="shared" si="4"/>
        <v>20480</v>
      </c>
    </row>
    <row r="126" spans="1:17" s="1" customFormat="1" x14ac:dyDescent="0.25">
      <c r="A126" s="2"/>
      <c r="B126" s="2"/>
      <c r="C126" s="2" t="s">
        <v>95</v>
      </c>
      <c r="D126" s="2"/>
      <c r="E126" s="46">
        <v>656.66666666666663</v>
      </c>
      <c r="F126" s="46">
        <v>656.66666666666663</v>
      </c>
      <c r="G126" s="47">
        <v>656.66666666666663</v>
      </c>
      <c r="H126" s="47">
        <v>656.66666666666663</v>
      </c>
      <c r="I126" s="47">
        <v>656.66666666666663</v>
      </c>
      <c r="J126" s="47">
        <v>656.66666666666663</v>
      </c>
      <c r="K126" s="47">
        <v>656.66666666666663</v>
      </c>
      <c r="L126" s="47">
        <v>656.66666666666663</v>
      </c>
      <c r="M126" s="47">
        <v>656.66666666666663</v>
      </c>
      <c r="N126" s="47">
        <v>656.66666666666663</v>
      </c>
      <c r="O126" s="47">
        <v>656.66666666666663</v>
      </c>
      <c r="P126" s="47">
        <v>656.66666666666663</v>
      </c>
      <c r="Q126" s="47">
        <f t="shared" si="4"/>
        <v>7880.0000000000009</v>
      </c>
    </row>
    <row r="127" spans="1:17" s="1" customFormat="1" x14ac:dyDescent="0.25">
      <c r="A127" s="2"/>
      <c r="B127" s="2"/>
      <c r="C127" s="2" t="s">
        <v>96</v>
      </c>
      <c r="D127" s="2"/>
      <c r="E127" s="46">
        <v>3233.3333333333335</v>
      </c>
      <c r="F127" s="46">
        <v>3233.3333333333335</v>
      </c>
      <c r="G127" s="47">
        <v>3233.3333333333335</v>
      </c>
      <c r="H127" s="47">
        <v>3233.3333333333335</v>
      </c>
      <c r="I127" s="47">
        <v>3233.3333333333335</v>
      </c>
      <c r="J127" s="47">
        <v>3233.3333333333335</v>
      </c>
      <c r="K127" s="47">
        <v>3233.3333333333335</v>
      </c>
      <c r="L127" s="47">
        <v>3233.3333333333335</v>
      </c>
      <c r="M127" s="47">
        <v>3233.3333333333335</v>
      </c>
      <c r="N127" s="47">
        <v>3233.3333333333335</v>
      </c>
      <c r="O127" s="47">
        <v>3233.3333333333335</v>
      </c>
      <c r="P127" s="47">
        <v>3233.3333333333335</v>
      </c>
      <c r="Q127" s="47">
        <f t="shared" si="4"/>
        <v>38800</v>
      </c>
    </row>
    <row r="128" spans="1:17" s="1" customFormat="1" x14ac:dyDescent="0.25">
      <c r="A128" s="2"/>
      <c r="B128" s="2" t="s">
        <v>97</v>
      </c>
      <c r="C128" s="2"/>
      <c r="D128" s="2"/>
      <c r="E128" s="46">
        <v>2858.3333333333335</v>
      </c>
      <c r="F128" s="48">
        <v>2858.3333333333335</v>
      </c>
      <c r="G128" s="48">
        <v>2858.3333333333335</v>
      </c>
      <c r="H128" s="48">
        <v>2858.3333333333335</v>
      </c>
      <c r="I128" s="48">
        <v>2858.3333333333335</v>
      </c>
      <c r="J128" s="47">
        <v>2858.3333333333335</v>
      </c>
      <c r="K128" s="47">
        <v>2858.3333333333335</v>
      </c>
      <c r="L128" s="47">
        <v>2858.3333333333335</v>
      </c>
      <c r="M128" s="47">
        <v>2858.3333333333335</v>
      </c>
      <c r="N128" s="47">
        <v>2858.3333333333335</v>
      </c>
      <c r="O128" s="47">
        <v>2858.3333333333335</v>
      </c>
      <c r="P128" s="47">
        <v>2858.3333333333335</v>
      </c>
      <c r="Q128" s="47">
        <f t="shared" si="4"/>
        <v>34299.999999999993</v>
      </c>
    </row>
    <row r="129" spans="1:17" ht="20.25" customHeight="1" x14ac:dyDescent="0.25">
      <c r="A129" s="41" t="s">
        <v>121</v>
      </c>
      <c r="B129" s="41"/>
      <c r="C129" s="41"/>
      <c r="D129" s="41"/>
      <c r="E129" s="47">
        <f t="shared" ref="E129:P129" si="5">SUM(E28:E128)</f>
        <v>49250.043990715778</v>
      </c>
      <c r="F129" s="47">
        <f t="shared" si="5"/>
        <v>49250.043990715778</v>
      </c>
      <c r="G129" s="47">
        <f t="shared" si="5"/>
        <v>49250.043990715778</v>
      </c>
      <c r="H129" s="47">
        <f t="shared" si="5"/>
        <v>49250.043990715778</v>
      </c>
      <c r="I129" s="47">
        <f t="shared" si="5"/>
        <v>49250.043990715778</v>
      </c>
      <c r="J129" s="47">
        <f t="shared" si="5"/>
        <v>49250.043990715778</v>
      </c>
      <c r="K129" s="47">
        <f t="shared" si="5"/>
        <v>49250.043990715778</v>
      </c>
      <c r="L129" s="47">
        <f t="shared" si="5"/>
        <v>49250.043990715778</v>
      </c>
      <c r="M129" s="47">
        <f t="shared" si="5"/>
        <v>49250.043990715778</v>
      </c>
      <c r="N129" s="47">
        <f t="shared" si="5"/>
        <v>49250.043990715778</v>
      </c>
      <c r="O129" s="47">
        <f t="shared" si="5"/>
        <v>49250.043990715778</v>
      </c>
      <c r="P129" s="47">
        <f t="shared" si="5"/>
        <v>49250.043990715778</v>
      </c>
      <c r="Q129" s="47">
        <f>SUM(Q28:Q128)</f>
        <v>591000.52788858942</v>
      </c>
    </row>
    <row r="130" spans="1:17" ht="20.25" customHeight="1" x14ac:dyDescent="0.25">
      <c r="A130" s="41" t="s">
        <v>124</v>
      </c>
      <c r="B130" s="41"/>
      <c r="C130" s="41"/>
      <c r="D130" s="41"/>
      <c r="E130" s="47">
        <f t="shared" ref="E130:P130" si="6">SUM(E8:E26)</f>
        <v>55493.824001422232</v>
      </c>
      <c r="F130" s="47">
        <f t="shared" si="6"/>
        <v>42959.627772114174</v>
      </c>
      <c r="G130" s="47">
        <f t="shared" si="6"/>
        <v>49154.364993128176</v>
      </c>
      <c r="H130" s="47">
        <f t="shared" si="6"/>
        <v>48215.495682328314</v>
      </c>
      <c r="I130" s="47">
        <f t="shared" si="6"/>
        <v>48967.690728886002</v>
      </c>
      <c r="J130" s="47">
        <f t="shared" si="6"/>
        <v>59399.690796563402</v>
      </c>
      <c r="K130" s="47">
        <f t="shared" si="6"/>
        <v>45409.221767146533</v>
      </c>
      <c r="L130" s="47">
        <f t="shared" si="6"/>
        <v>50688.613912323817</v>
      </c>
      <c r="M130" s="47">
        <f t="shared" si="6"/>
        <v>52814.545702767333</v>
      </c>
      <c r="N130" s="47">
        <f t="shared" si="6"/>
        <v>39751.378111992053</v>
      </c>
      <c r="O130" s="47">
        <f t="shared" si="6"/>
        <v>50730.986675375803</v>
      </c>
      <c r="P130" s="47">
        <f t="shared" si="6"/>
        <v>47415.311855952234</v>
      </c>
      <c r="Q130" s="47">
        <f>SUM(Q8:Q26)</f>
        <v>591000.75199999998</v>
      </c>
    </row>
    <row r="131" spans="1:17" x14ac:dyDescent="0.25">
      <c r="A131" s="38"/>
      <c r="B131" s="38"/>
      <c r="C131" s="38"/>
      <c r="D131" s="38" t="s">
        <v>175</v>
      </c>
      <c r="E131" s="46">
        <f>E130-E129</f>
        <v>6243.780010706454</v>
      </c>
      <c r="F131" s="46">
        <f t="shared" ref="F131:P131" si="7">F130-F129</f>
        <v>-6290.4162186016038</v>
      </c>
      <c r="G131" s="46">
        <f t="shared" si="7"/>
        <v>-95.678997587601771</v>
      </c>
      <c r="H131" s="46">
        <f t="shared" si="7"/>
        <v>-1034.5483083874642</v>
      </c>
      <c r="I131" s="46">
        <f t="shared" si="7"/>
        <v>-282.35326182977587</v>
      </c>
      <c r="J131" s="46">
        <f t="shared" si="7"/>
        <v>10149.646805847624</v>
      </c>
      <c r="K131" s="46">
        <f t="shared" si="7"/>
        <v>-3840.8222235692447</v>
      </c>
      <c r="L131" s="46">
        <f t="shared" si="7"/>
        <v>1438.5699216080393</v>
      </c>
      <c r="M131" s="46">
        <f t="shared" si="7"/>
        <v>3564.5017120515549</v>
      </c>
      <c r="N131" s="46">
        <f t="shared" si="7"/>
        <v>-9498.6658787237247</v>
      </c>
      <c r="O131" s="46">
        <f t="shared" si="7"/>
        <v>1480.9426846600254</v>
      </c>
      <c r="P131" s="46">
        <f t="shared" si="7"/>
        <v>-1834.7321347635443</v>
      </c>
      <c r="Q131" s="47">
        <f>SUM(E131:P131)</f>
        <v>0.22411141073826002</v>
      </c>
    </row>
    <row r="132" spans="1:17" ht="18" x14ac:dyDescent="0.25">
      <c r="A132" s="7"/>
      <c r="B132" s="7"/>
      <c r="C132" s="7"/>
      <c r="D132" s="7"/>
      <c r="Q132" s="47"/>
    </row>
    <row r="133" spans="1:17" x14ac:dyDescent="0.25">
      <c r="D133" s="6"/>
    </row>
    <row r="134" spans="1:17" x14ac:dyDescent="0.25">
      <c r="D134" s="6"/>
    </row>
    <row r="135" spans="1:17" x14ac:dyDescent="0.25">
      <c r="D135" s="6"/>
    </row>
    <row r="136" spans="1:17" x14ac:dyDescent="0.25">
      <c r="D136" s="6"/>
    </row>
    <row r="137" spans="1:17" x14ac:dyDescent="0.25">
      <c r="D137" s="6"/>
    </row>
    <row r="138" spans="1:17" x14ac:dyDescent="0.25">
      <c r="D138" s="6"/>
    </row>
    <row r="139" spans="1:17" x14ac:dyDescent="0.25">
      <c r="D139" s="6"/>
    </row>
    <row r="140" spans="1:17" x14ac:dyDescent="0.25">
      <c r="D140" s="6"/>
    </row>
    <row r="141" spans="1:17" x14ac:dyDescent="0.25">
      <c r="D141" s="6"/>
    </row>
    <row r="142" spans="1:17" x14ac:dyDescent="0.25">
      <c r="D142" s="6"/>
    </row>
    <row r="143" spans="1:17" x14ac:dyDescent="0.25">
      <c r="D143" s="6"/>
    </row>
    <row r="144" spans="1:17" x14ac:dyDescent="0.25">
      <c r="D144" s="6"/>
    </row>
  </sheetData>
  <autoFilter ref="A3:Q3"/>
  <mergeCells count="3">
    <mergeCell ref="A1:Q1"/>
    <mergeCell ref="A129:D129"/>
    <mergeCell ref="A130:D130"/>
  </mergeCells>
  <pageMargins left="0.7" right="0.7" top="0.75" bottom="0.75" header="0.3" footer="0.3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4.5703125" style="10" customWidth="1"/>
    <col min="2" max="2" width="2.42578125" style="10" customWidth="1"/>
    <col min="3" max="3" width="23.42578125" style="10" customWidth="1"/>
    <col min="4" max="6" width="12.85546875" style="10" customWidth="1"/>
    <col min="7" max="7" width="3.5703125" style="10" customWidth="1"/>
    <col min="8" max="8" width="29.85546875" style="11" customWidth="1"/>
    <col min="9" max="9" width="15.7109375" style="12" customWidth="1"/>
    <col min="10" max="10" width="9" style="10" customWidth="1"/>
    <col min="11" max="11" width="10.7109375" style="10" customWidth="1"/>
    <col min="12" max="12" width="9.28515625" style="10" customWidth="1"/>
    <col min="13" max="13" width="11.42578125" style="6"/>
    <col min="14" max="14" width="10.85546875" style="10" customWidth="1"/>
    <col min="15" max="15" width="10.42578125" style="10" customWidth="1"/>
    <col min="16" max="16" width="9.42578125" style="10" customWidth="1"/>
    <col min="17" max="16384" width="11.42578125" style="10"/>
  </cols>
  <sheetData>
    <row r="1" spans="1:13" s="9" customFormat="1" ht="18.75" x14ac:dyDescent="0.3">
      <c r="A1" s="40" t="s">
        <v>167</v>
      </c>
      <c r="B1" s="40"/>
      <c r="C1" s="40"/>
      <c r="D1" s="40"/>
      <c r="E1" s="40"/>
      <c r="F1" s="40"/>
      <c r="G1" s="40"/>
      <c r="H1" s="40"/>
      <c r="I1" s="8"/>
      <c r="M1" s="5"/>
    </row>
    <row r="2" spans="1:13" s="17" customFormat="1" ht="23.25" customHeight="1" x14ac:dyDescent="0.25">
      <c r="A2" s="13"/>
      <c r="B2" s="13"/>
      <c r="C2" s="13"/>
      <c r="D2" s="14" t="s">
        <v>141</v>
      </c>
      <c r="E2" s="14" t="s">
        <v>142</v>
      </c>
      <c r="F2" s="14" t="s">
        <v>126</v>
      </c>
      <c r="G2" s="14"/>
      <c r="H2" s="15"/>
      <c r="I2" s="16"/>
      <c r="M2" s="18"/>
    </row>
    <row r="3" spans="1:13" s="17" customFormat="1" ht="15.75" thickBot="1" x14ac:dyDescent="0.3">
      <c r="A3" s="19"/>
      <c r="B3" s="19"/>
      <c r="C3" s="19"/>
      <c r="D3" s="20" t="s">
        <v>143</v>
      </c>
      <c r="E3" s="20" t="s">
        <v>144</v>
      </c>
      <c r="F3" s="20" t="s">
        <v>125</v>
      </c>
      <c r="G3" s="20"/>
      <c r="H3" s="21"/>
      <c r="I3" s="16"/>
      <c r="M3" s="18"/>
    </row>
    <row r="4" spans="1:13" s="17" customFormat="1" x14ac:dyDescent="0.25">
      <c r="A4" s="22"/>
      <c r="B4" s="22" t="s">
        <v>1</v>
      </c>
      <c r="C4" s="22"/>
      <c r="D4" s="23"/>
      <c r="E4" s="23"/>
      <c r="F4" s="23"/>
      <c r="G4" s="23"/>
      <c r="H4" s="15"/>
      <c r="I4" s="16"/>
      <c r="M4" s="18"/>
    </row>
    <row r="5" spans="1:13" s="17" customFormat="1" x14ac:dyDescent="0.25">
      <c r="A5" s="22"/>
      <c r="B5" s="22"/>
      <c r="C5" s="22" t="s">
        <v>127</v>
      </c>
      <c r="D5" s="23">
        <v>435278</v>
      </c>
      <c r="E5" s="23">
        <v>481854.63679999998</v>
      </c>
      <c r="F5" s="23">
        <v>46576.636799999978</v>
      </c>
      <c r="G5" s="23"/>
      <c r="H5" s="24" t="s">
        <v>145</v>
      </c>
      <c r="I5" s="16"/>
      <c r="M5" s="18"/>
    </row>
    <row r="6" spans="1:13" s="17" customFormat="1" x14ac:dyDescent="0.25">
      <c r="A6" s="22"/>
      <c r="B6" s="22"/>
      <c r="C6" s="22" t="s">
        <v>128</v>
      </c>
      <c r="D6" s="23">
        <v>85045</v>
      </c>
      <c r="E6" s="23">
        <v>85865.752000000008</v>
      </c>
      <c r="F6" s="23">
        <v>820.75200000000768</v>
      </c>
      <c r="G6" s="23"/>
      <c r="H6" s="15"/>
      <c r="I6" s="16"/>
      <c r="M6" s="18"/>
    </row>
    <row r="7" spans="1:13" s="17" customFormat="1" x14ac:dyDescent="0.25">
      <c r="A7" s="22"/>
      <c r="B7" s="22"/>
      <c r="C7" s="22" t="s">
        <v>129</v>
      </c>
      <c r="D7" s="23">
        <v>23300</v>
      </c>
      <c r="E7" s="23">
        <v>18000</v>
      </c>
      <c r="F7" s="23">
        <v>-5300</v>
      </c>
      <c r="G7" s="23"/>
      <c r="H7" s="15"/>
      <c r="I7" s="16"/>
      <c r="M7" s="18"/>
    </row>
    <row r="8" spans="1:13" s="17" customFormat="1" x14ac:dyDescent="0.25">
      <c r="A8" s="22"/>
      <c r="B8" s="22"/>
      <c r="C8" s="22" t="s">
        <v>130</v>
      </c>
      <c r="D8" s="23">
        <v>3000</v>
      </c>
      <c r="E8" s="23">
        <v>5280</v>
      </c>
      <c r="F8" s="23">
        <v>2280</v>
      </c>
      <c r="G8" s="23"/>
      <c r="H8" s="15"/>
      <c r="I8" s="16"/>
      <c r="M8" s="18"/>
    </row>
    <row r="9" spans="1:13" s="29" customFormat="1" ht="18.75" customHeight="1" thickBot="1" x14ac:dyDescent="0.25">
      <c r="A9" s="25"/>
      <c r="B9" s="25" t="s">
        <v>18</v>
      </c>
      <c r="C9" s="25"/>
      <c r="D9" s="26">
        <v>546623</v>
      </c>
      <c r="E9" s="26">
        <v>591000.38879999996</v>
      </c>
      <c r="F9" s="26">
        <v>44377.388799999957</v>
      </c>
      <c r="G9" s="26"/>
      <c r="H9" s="27" t="s">
        <v>150</v>
      </c>
      <c r="I9" s="28"/>
      <c r="M9" s="30"/>
    </row>
    <row r="10" spans="1:13" s="34" customFormat="1" ht="15.75" thickTop="1" x14ac:dyDescent="0.25">
      <c r="A10" s="31"/>
      <c r="B10" s="31"/>
      <c r="C10" s="31"/>
      <c r="D10" s="23"/>
      <c r="E10" s="23"/>
      <c r="F10" s="23"/>
      <c r="G10" s="23"/>
      <c r="H10" s="32"/>
      <c r="I10" s="33"/>
      <c r="M10" s="35"/>
    </row>
    <row r="11" spans="1:13" s="34" customFormat="1" x14ac:dyDescent="0.25">
      <c r="A11" s="31"/>
      <c r="B11" s="31" t="s">
        <v>19</v>
      </c>
      <c r="C11" s="31"/>
      <c r="D11" s="23"/>
      <c r="E11" s="23"/>
      <c r="F11" s="23"/>
      <c r="G11" s="23"/>
      <c r="H11" s="32"/>
      <c r="I11" s="33"/>
      <c r="M11" s="35"/>
    </row>
    <row r="12" spans="1:13" s="34" customFormat="1" x14ac:dyDescent="0.25">
      <c r="A12" s="31"/>
      <c r="B12" s="31"/>
      <c r="C12" s="31" t="s">
        <v>131</v>
      </c>
      <c r="D12" s="23">
        <v>9599</v>
      </c>
      <c r="E12" s="23">
        <v>8228</v>
      </c>
      <c r="F12" s="23">
        <v>-1371</v>
      </c>
      <c r="G12" s="23"/>
      <c r="H12" s="32"/>
      <c r="I12" s="33"/>
      <c r="M12" s="35"/>
    </row>
    <row r="13" spans="1:13" s="34" customFormat="1" x14ac:dyDescent="0.25">
      <c r="A13" s="31"/>
      <c r="B13" s="31"/>
      <c r="C13" s="31" t="s">
        <v>132</v>
      </c>
      <c r="D13" s="23">
        <v>17390</v>
      </c>
      <c r="E13" s="23">
        <v>19969.947888589399</v>
      </c>
      <c r="F13" s="23">
        <v>2579.9478885893986</v>
      </c>
      <c r="G13" s="23"/>
      <c r="H13" s="32"/>
      <c r="I13" s="33"/>
      <c r="M13" s="35"/>
    </row>
    <row r="14" spans="1:13" s="34" customFormat="1" x14ac:dyDescent="0.25">
      <c r="A14" s="31"/>
      <c r="B14" s="31"/>
      <c r="C14" s="31" t="s">
        <v>133</v>
      </c>
      <c r="D14" s="23">
        <v>173576</v>
      </c>
      <c r="E14" s="23">
        <v>192035.97999999998</v>
      </c>
      <c r="F14" s="23">
        <v>18459.979999999981</v>
      </c>
      <c r="G14" s="23"/>
      <c r="H14" s="32" t="s">
        <v>146</v>
      </c>
      <c r="I14" s="33"/>
      <c r="M14" s="35"/>
    </row>
    <row r="15" spans="1:13" s="34" customFormat="1" x14ac:dyDescent="0.25">
      <c r="A15" s="31"/>
      <c r="B15" s="31"/>
      <c r="C15" s="31" t="s">
        <v>134</v>
      </c>
      <c r="D15" s="23">
        <v>120278</v>
      </c>
      <c r="E15" s="23">
        <v>126038</v>
      </c>
      <c r="F15" s="23">
        <v>5760</v>
      </c>
      <c r="G15" s="23"/>
      <c r="H15" s="32"/>
      <c r="I15" s="33"/>
      <c r="M15" s="35"/>
    </row>
    <row r="16" spans="1:13" s="34" customFormat="1" x14ac:dyDescent="0.25">
      <c r="A16" s="31"/>
      <c r="B16" s="31"/>
      <c r="C16" s="31" t="s">
        <v>135</v>
      </c>
      <c r="D16" s="23">
        <v>21247</v>
      </c>
      <c r="E16" s="23">
        <v>29717.174999999999</v>
      </c>
      <c r="F16" s="23">
        <v>8470.1749999999993</v>
      </c>
      <c r="G16" s="23"/>
      <c r="H16" s="32" t="s">
        <v>147</v>
      </c>
      <c r="I16" s="33"/>
      <c r="M16" s="35"/>
    </row>
    <row r="17" spans="1:13" s="34" customFormat="1" x14ac:dyDescent="0.25">
      <c r="A17" s="31"/>
      <c r="B17" s="31"/>
      <c r="C17" s="31" t="s">
        <v>136</v>
      </c>
      <c r="D17" s="23">
        <v>23772</v>
      </c>
      <c r="E17" s="23">
        <v>23319</v>
      </c>
      <c r="F17" s="23">
        <v>-453</v>
      </c>
      <c r="G17" s="23"/>
      <c r="H17" s="32"/>
      <c r="I17" s="33"/>
      <c r="M17" s="35"/>
    </row>
    <row r="18" spans="1:13" s="34" customFormat="1" x14ac:dyDescent="0.25">
      <c r="A18" s="31"/>
      <c r="B18" s="31"/>
      <c r="C18" s="31" t="s">
        <v>98</v>
      </c>
      <c r="D18" s="23">
        <v>39792</v>
      </c>
      <c r="E18" s="23">
        <v>40866</v>
      </c>
      <c r="F18" s="23">
        <v>1074</v>
      </c>
      <c r="G18" s="23"/>
      <c r="H18" s="32"/>
      <c r="I18" s="33"/>
      <c r="M18" s="35"/>
    </row>
    <row r="19" spans="1:13" s="34" customFormat="1" x14ac:dyDescent="0.25">
      <c r="A19" s="31"/>
      <c r="B19" s="31"/>
      <c r="C19" s="31" t="s">
        <v>99</v>
      </c>
      <c r="D19" s="23">
        <v>34680</v>
      </c>
      <c r="E19" s="23">
        <v>40500</v>
      </c>
      <c r="F19" s="23">
        <v>5820</v>
      </c>
      <c r="G19" s="23"/>
      <c r="H19" s="32" t="s">
        <v>148</v>
      </c>
      <c r="I19" s="33"/>
      <c r="M19" s="35"/>
    </row>
    <row r="20" spans="1:13" s="34" customFormat="1" x14ac:dyDescent="0.25">
      <c r="A20" s="31"/>
      <c r="B20" s="31"/>
      <c r="C20" s="31" t="s">
        <v>137</v>
      </c>
      <c r="D20" s="23">
        <v>26574</v>
      </c>
      <c r="E20" s="23">
        <v>29346</v>
      </c>
      <c r="F20" s="23">
        <v>2772</v>
      </c>
      <c r="G20" s="23"/>
      <c r="H20" s="32" t="s">
        <v>149</v>
      </c>
      <c r="I20" s="33"/>
      <c r="M20" s="35"/>
    </row>
    <row r="21" spans="1:13" s="34" customFormat="1" x14ac:dyDescent="0.25">
      <c r="A21" s="31"/>
      <c r="B21" s="31"/>
      <c r="C21" s="31" t="s">
        <v>138</v>
      </c>
      <c r="D21" s="23">
        <v>6720</v>
      </c>
      <c r="E21" s="23">
        <v>7880</v>
      </c>
      <c r="F21" s="23">
        <v>1160</v>
      </c>
      <c r="G21" s="23"/>
      <c r="H21" s="32"/>
      <c r="I21" s="33"/>
      <c r="M21" s="35"/>
    </row>
    <row r="22" spans="1:13" s="34" customFormat="1" x14ac:dyDescent="0.25">
      <c r="A22" s="31"/>
      <c r="B22" s="31"/>
      <c r="C22" s="31" t="s">
        <v>139</v>
      </c>
      <c r="D22" s="23">
        <v>41532</v>
      </c>
      <c r="E22" s="23">
        <v>38800</v>
      </c>
      <c r="F22" s="23">
        <v>-2732</v>
      </c>
      <c r="G22" s="23"/>
      <c r="H22" s="32"/>
      <c r="I22" s="33"/>
      <c r="M22" s="35"/>
    </row>
    <row r="23" spans="1:13" s="34" customFormat="1" x14ac:dyDescent="0.25">
      <c r="A23" s="31"/>
      <c r="B23" s="31"/>
      <c r="C23" s="31" t="s">
        <v>140</v>
      </c>
      <c r="D23" s="23">
        <v>31464</v>
      </c>
      <c r="E23" s="23">
        <v>34300</v>
      </c>
      <c r="F23" s="23">
        <v>2836</v>
      </c>
      <c r="G23" s="23"/>
      <c r="H23" s="32" t="s">
        <v>110</v>
      </c>
      <c r="I23" s="33"/>
      <c r="M23" s="35"/>
    </row>
    <row r="24" spans="1:13" s="29" customFormat="1" ht="18.75" customHeight="1" thickBot="1" x14ac:dyDescent="0.25">
      <c r="A24" s="25"/>
      <c r="B24" s="25" t="s">
        <v>123</v>
      </c>
      <c r="C24" s="25"/>
      <c r="D24" s="26">
        <v>546624</v>
      </c>
      <c r="E24" s="26">
        <v>591000.10288858938</v>
      </c>
      <c r="F24" s="26">
        <v>44376.102888589376</v>
      </c>
      <c r="G24" s="26"/>
      <c r="H24" s="36"/>
      <c r="I24" s="28"/>
      <c r="M24" s="30"/>
    </row>
    <row r="25" spans="1:13" s="34" customFormat="1" ht="15.75" thickTop="1" x14ac:dyDescent="0.25">
      <c r="A25" s="31"/>
      <c r="B25" s="31"/>
      <c r="C25" s="31"/>
      <c r="D25" s="23"/>
      <c r="E25" s="23"/>
      <c r="F25" s="23"/>
      <c r="G25" s="23"/>
      <c r="H25" s="32"/>
      <c r="I25" s="33"/>
      <c r="M25" s="35"/>
    </row>
    <row r="26" spans="1:13" s="34" customFormat="1" x14ac:dyDescent="0.25">
      <c r="A26" s="31"/>
      <c r="B26" s="31"/>
      <c r="C26" s="31"/>
      <c r="D26" s="23"/>
      <c r="E26" s="23"/>
      <c r="F26" s="23"/>
      <c r="G26" s="23"/>
      <c r="H26" s="32"/>
      <c r="I26" s="33"/>
      <c r="M26" s="35"/>
    </row>
    <row r="27" spans="1:13" s="34" customFormat="1" x14ac:dyDescent="0.25">
      <c r="A27" s="31"/>
      <c r="B27" s="31"/>
      <c r="C27" s="31"/>
      <c r="D27" s="23"/>
      <c r="E27" s="23"/>
      <c r="F27" s="23"/>
      <c r="G27" s="23"/>
      <c r="H27" s="32"/>
      <c r="I27" s="33"/>
      <c r="M27" s="35"/>
    </row>
    <row r="28" spans="1:13" s="34" customFormat="1" x14ac:dyDescent="0.25">
      <c r="A28" s="31"/>
      <c r="B28" s="31"/>
      <c r="C28" s="31"/>
      <c r="D28" s="23"/>
      <c r="E28" s="23"/>
      <c r="F28" s="23"/>
      <c r="G28" s="23"/>
      <c r="H28" s="32"/>
      <c r="I28" s="33"/>
      <c r="M28" s="35"/>
    </row>
    <row r="29" spans="1:13" s="34" customFormat="1" x14ac:dyDescent="0.25">
      <c r="A29" s="31"/>
      <c r="B29" s="31"/>
      <c r="C29" s="31"/>
      <c r="D29" s="23"/>
      <c r="E29" s="23"/>
      <c r="F29" s="23"/>
      <c r="G29" s="23"/>
      <c r="H29" s="32"/>
      <c r="I29" s="33"/>
      <c r="M29" s="35"/>
    </row>
    <row r="30" spans="1:13" s="34" customFormat="1" x14ac:dyDescent="0.25">
      <c r="A30" s="31"/>
      <c r="B30" s="31"/>
      <c r="C30" s="31"/>
      <c r="D30" s="23"/>
      <c r="E30" s="23"/>
      <c r="F30" s="23"/>
      <c r="G30" s="23"/>
      <c r="H30" s="32"/>
      <c r="I30" s="33"/>
      <c r="M30" s="35"/>
    </row>
    <row r="31" spans="1:13" s="34" customFormat="1" x14ac:dyDescent="0.25">
      <c r="A31" s="31"/>
      <c r="B31" s="31"/>
      <c r="C31" s="31"/>
      <c r="D31" s="23"/>
      <c r="E31" s="23"/>
      <c r="F31" s="23"/>
      <c r="G31" s="23"/>
      <c r="H31" s="32"/>
      <c r="I31" s="33"/>
      <c r="M31" s="35"/>
    </row>
    <row r="32" spans="1:13" s="34" customFormat="1" x14ac:dyDescent="0.25">
      <c r="A32" s="31"/>
      <c r="B32" s="31"/>
      <c r="C32" s="31"/>
      <c r="D32" s="23"/>
      <c r="E32" s="23"/>
      <c r="F32" s="23"/>
      <c r="G32" s="23"/>
      <c r="H32" s="32"/>
      <c r="I32" s="33"/>
      <c r="M32" s="35"/>
    </row>
    <row r="33" spans="1:20" s="34" customFormat="1" x14ac:dyDescent="0.25">
      <c r="A33" s="31"/>
      <c r="B33" s="31"/>
      <c r="C33" s="31"/>
      <c r="D33" s="23"/>
      <c r="E33" s="23"/>
      <c r="F33" s="23"/>
      <c r="G33" s="23"/>
      <c r="H33" s="32"/>
      <c r="I33" s="33"/>
      <c r="M33" s="35"/>
    </row>
    <row r="34" spans="1:20" s="37" customFormat="1" x14ac:dyDescent="0.25">
      <c r="A34" s="34"/>
      <c r="B34" s="34"/>
      <c r="C34" s="35"/>
      <c r="D34" s="34"/>
      <c r="E34" s="34"/>
      <c r="F34" s="34"/>
      <c r="G34" s="34"/>
      <c r="I34" s="33"/>
      <c r="J34" s="34"/>
      <c r="K34" s="34"/>
      <c r="L34" s="34"/>
      <c r="M34" s="35"/>
      <c r="N34" s="34"/>
      <c r="O34" s="34"/>
      <c r="P34" s="34"/>
      <c r="Q34" s="34"/>
      <c r="R34" s="34"/>
      <c r="S34" s="34"/>
      <c r="T34" s="34"/>
    </row>
    <row r="35" spans="1:20" s="37" customFormat="1" x14ac:dyDescent="0.25">
      <c r="A35" s="34"/>
      <c r="B35" s="34"/>
      <c r="C35" s="35"/>
      <c r="D35" s="34"/>
      <c r="E35" s="34"/>
      <c r="F35" s="34"/>
      <c r="G35" s="34"/>
      <c r="I35" s="33"/>
      <c r="J35" s="34"/>
      <c r="K35" s="34"/>
      <c r="L35" s="34"/>
      <c r="M35" s="35"/>
      <c r="N35" s="34"/>
      <c r="O35" s="34"/>
      <c r="P35" s="34"/>
      <c r="Q35" s="34"/>
      <c r="R35" s="34"/>
      <c r="S35" s="34"/>
      <c r="T35" s="34"/>
    </row>
    <row r="36" spans="1:20" s="37" customFormat="1" x14ac:dyDescent="0.25">
      <c r="A36" s="34"/>
      <c r="B36" s="34"/>
      <c r="C36" s="35"/>
      <c r="D36" s="34"/>
      <c r="E36" s="34"/>
      <c r="F36" s="34"/>
      <c r="G36" s="34"/>
      <c r="I36" s="33"/>
      <c r="J36" s="34"/>
      <c r="K36" s="34"/>
      <c r="L36" s="34"/>
      <c r="M36" s="35"/>
      <c r="N36" s="34"/>
      <c r="O36" s="34"/>
      <c r="P36" s="34"/>
      <c r="Q36" s="34"/>
      <c r="R36" s="34"/>
      <c r="S36" s="34"/>
      <c r="T36" s="34"/>
    </row>
    <row r="37" spans="1:20" s="34" customFormat="1" x14ac:dyDescent="0.25">
      <c r="H37" s="37"/>
      <c r="I37" s="33"/>
      <c r="M37" s="35"/>
    </row>
    <row r="38" spans="1:20" s="34" customFormat="1" x14ac:dyDescent="0.25">
      <c r="H38" s="37"/>
      <c r="I38" s="33"/>
      <c r="M38" s="35"/>
    </row>
    <row r="39" spans="1:20" s="34" customFormat="1" x14ac:dyDescent="0.25">
      <c r="H39" s="37"/>
      <c r="I39" s="33"/>
      <c r="M39" s="35"/>
    </row>
    <row r="40" spans="1:20" s="34" customFormat="1" x14ac:dyDescent="0.25">
      <c r="H40" s="37"/>
      <c r="I40" s="33"/>
      <c r="M40" s="35"/>
    </row>
    <row r="41" spans="1:20" s="34" customFormat="1" x14ac:dyDescent="0.25">
      <c r="H41" s="37"/>
      <c r="I41" s="33"/>
      <c r="M41" s="35"/>
    </row>
    <row r="42" spans="1:20" s="34" customFormat="1" x14ac:dyDescent="0.25">
      <c r="H42" s="37"/>
      <c r="I42" s="33"/>
      <c r="M42" s="35"/>
    </row>
    <row r="43" spans="1:20" s="34" customFormat="1" x14ac:dyDescent="0.25">
      <c r="H43" s="37"/>
      <c r="I43" s="33"/>
      <c r="M43" s="35"/>
    </row>
    <row r="44" spans="1:20" s="34" customFormat="1" x14ac:dyDescent="0.25">
      <c r="H44" s="37"/>
      <c r="I44" s="33"/>
      <c r="M44" s="35"/>
    </row>
    <row r="45" spans="1:20" s="34" customFormat="1" x14ac:dyDescent="0.25">
      <c r="H45" s="37"/>
      <c r="I45" s="33"/>
      <c r="M45" s="35"/>
    </row>
    <row r="46" spans="1:20" s="34" customFormat="1" x14ac:dyDescent="0.25">
      <c r="H46" s="37"/>
      <c r="I46" s="33"/>
      <c r="M46" s="35"/>
    </row>
    <row r="47" spans="1:20" s="34" customFormat="1" x14ac:dyDescent="0.25">
      <c r="H47" s="37"/>
      <c r="I47" s="33"/>
      <c r="M47" s="35"/>
    </row>
    <row r="48" spans="1:20" s="34" customFormat="1" x14ac:dyDescent="0.25">
      <c r="H48" s="37"/>
      <c r="I48" s="33"/>
      <c r="M48" s="35"/>
    </row>
    <row r="49" spans="8:13" s="34" customFormat="1" x14ac:dyDescent="0.25">
      <c r="H49" s="37"/>
      <c r="I49" s="33"/>
      <c r="M49" s="35"/>
    </row>
    <row r="50" spans="8:13" s="34" customFormat="1" x14ac:dyDescent="0.25">
      <c r="H50" s="37"/>
      <c r="I50" s="33"/>
      <c r="M50" s="35"/>
    </row>
    <row r="51" spans="8:13" s="34" customFormat="1" x14ac:dyDescent="0.25">
      <c r="H51" s="37"/>
      <c r="I51" s="33"/>
      <c r="M51" s="35"/>
    </row>
    <row r="52" spans="8:13" s="34" customFormat="1" x14ac:dyDescent="0.25">
      <c r="H52" s="37"/>
      <c r="I52" s="33"/>
      <c r="M52" s="35"/>
    </row>
    <row r="53" spans="8:13" s="34" customFormat="1" x14ac:dyDescent="0.25">
      <c r="H53" s="37"/>
      <c r="I53" s="33"/>
      <c r="M53" s="35"/>
    </row>
    <row r="54" spans="8:13" s="34" customFormat="1" x14ac:dyDescent="0.25">
      <c r="H54" s="37"/>
      <c r="I54" s="33"/>
      <c r="M54" s="35"/>
    </row>
    <row r="55" spans="8:13" s="34" customFormat="1" x14ac:dyDescent="0.25">
      <c r="H55" s="37"/>
      <c r="I55" s="33"/>
      <c r="M55" s="35"/>
    </row>
    <row r="56" spans="8:13" s="34" customFormat="1" x14ac:dyDescent="0.25">
      <c r="H56" s="37"/>
      <c r="I56" s="33"/>
      <c r="M56" s="35"/>
    </row>
    <row r="57" spans="8:13" s="34" customFormat="1" x14ac:dyDescent="0.25">
      <c r="H57" s="37"/>
      <c r="I57" s="33"/>
      <c r="M57" s="35"/>
    </row>
    <row r="58" spans="8:13" s="34" customFormat="1" x14ac:dyDescent="0.25">
      <c r="H58" s="37"/>
      <c r="I58" s="33"/>
      <c r="M58" s="35"/>
    </row>
    <row r="59" spans="8:13" s="34" customFormat="1" x14ac:dyDescent="0.25">
      <c r="H59" s="37"/>
      <c r="I59" s="33"/>
      <c r="M59" s="35"/>
    </row>
    <row r="60" spans="8:13" s="34" customFormat="1" x14ac:dyDescent="0.25">
      <c r="H60" s="37"/>
      <c r="I60" s="33"/>
      <c r="M60" s="35"/>
    </row>
    <row r="61" spans="8:13" s="34" customFormat="1" x14ac:dyDescent="0.25">
      <c r="H61" s="37"/>
      <c r="I61" s="33"/>
      <c r="M61" s="35"/>
    </row>
    <row r="62" spans="8:13" s="34" customFormat="1" x14ac:dyDescent="0.25">
      <c r="H62" s="37"/>
      <c r="I62" s="33"/>
      <c r="M62" s="35"/>
    </row>
    <row r="63" spans="8:13" s="34" customFormat="1" x14ac:dyDescent="0.25">
      <c r="H63" s="37"/>
      <c r="I63" s="33"/>
      <c r="M63" s="35"/>
    </row>
    <row r="64" spans="8:13" s="34" customFormat="1" x14ac:dyDescent="0.25">
      <c r="H64" s="37"/>
      <c r="I64" s="33"/>
      <c r="M64" s="35"/>
    </row>
    <row r="65" spans="8:13" s="34" customFormat="1" x14ac:dyDescent="0.25">
      <c r="H65" s="37"/>
      <c r="I65" s="33"/>
      <c r="M65" s="35"/>
    </row>
    <row r="66" spans="8:13" s="34" customFormat="1" x14ac:dyDescent="0.25">
      <c r="H66" s="37"/>
      <c r="I66" s="33"/>
      <c r="M66" s="35"/>
    </row>
    <row r="67" spans="8:13" s="34" customFormat="1" x14ac:dyDescent="0.25">
      <c r="H67" s="37"/>
      <c r="I67" s="33"/>
      <c r="M67" s="35"/>
    </row>
    <row r="68" spans="8:13" s="34" customFormat="1" x14ac:dyDescent="0.25">
      <c r="H68" s="37"/>
      <c r="I68" s="33"/>
      <c r="M68" s="35"/>
    </row>
    <row r="69" spans="8:13" s="34" customFormat="1" x14ac:dyDescent="0.25">
      <c r="H69" s="37"/>
      <c r="I69" s="33"/>
      <c r="M69" s="35"/>
    </row>
    <row r="70" spans="8:13" s="34" customFormat="1" x14ac:dyDescent="0.25">
      <c r="H70" s="37"/>
      <c r="I70" s="33"/>
      <c r="M70" s="35"/>
    </row>
    <row r="71" spans="8:13" s="34" customFormat="1" x14ac:dyDescent="0.25">
      <c r="H71" s="37"/>
      <c r="I71" s="33"/>
      <c r="M71" s="35"/>
    </row>
    <row r="72" spans="8:13" s="34" customFormat="1" x14ac:dyDescent="0.25">
      <c r="H72" s="37"/>
      <c r="I72" s="33"/>
      <c r="M72" s="35"/>
    </row>
    <row r="73" spans="8:13" s="34" customFormat="1" x14ac:dyDescent="0.25">
      <c r="H73" s="37"/>
      <c r="I73" s="33"/>
      <c r="M73" s="35"/>
    </row>
    <row r="74" spans="8:13" s="34" customFormat="1" x14ac:dyDescent="0.25">
      <c r="H74" s="37"/>
      <c r="I74" s="33"/>
      <c r="M74" s="35"/>
    </row>
    <row r="75" spans="8:13" s="34" customFormat="1" x14ac:dyDescent="0.25">
      <c r="H75" s="37"/>
      <c r="I75" s="33"/>
      <c r="M75" s="35"/>
    </row>
    <row r="76" spans="8:13" s="34" customFormat="1" x14ac:dyDescent="0.25">
      <c r="H76" s="37"/>
      <c r="I76" s="33"/>
      <c r="M76" s="35"/>
    </row>
    <row r="77" spans="8:13" s="34" customFormat="1" x14ac:dyDescent="0.25">
      <c r="H77" s="37"/>
      <c r="I77" s="33"/>
      <c r="M77" s="35"/>
    </row>
    <row r="78" spans="8:13" s="34" customFormat="1" x14ac:dyDescent="0.25">
      <c r="H78" s="37"/>
      <c r="I78" s="33"/>
      <c r="M78" s="35"/>
    </row>
    <row r="79" spans="8:13" s="34" customFormat="1" x14ac:dyDescent="0.25">
      <c r="H79" s="37"/>
      <c r="I79" s="33"/>
      <c r="M79" s="35"/>
    </row>
    <row r="80" spans="8:13" s="34" customFormat="1" x14ac:dyDescent="0.25">
      <c r="H80" s="37"/>
      <c r="I80" s="33"/>
      <c r="M80" s="35"/>
    </row>
    <row r="81" spans="8:13" s="34" customFormat="1" x14ac:dyDescent="0.25">
      <c r="H81" s="37"/>
      <c r="I81" s="33"/>
      <c r="M81" s="35"/>
    </row>
    <row r="82" spans="8:13" s="34" customFormat="1" x14ac:dyDescent="0.25">
      <c r="H82" s="37"/>
      <c r="I82" s="33"/>
      <c r="M82" s="35"/>
    </row>
    <row r="83" spans="8:13" s="34" customFormat="1" x14ac:dyDescent="0.25">
      <c r="H83" s="37"/>
      <c r="I83" s="33"/>
      <c r="M83" s="35"/>
    </row>
    <row r="84" spans="8:13" s="34" customFormat="1" x14ac:dyDescent="0.25">
      <c r="H84" s="37"/>
      <c r="I84" s="33"/>
      <c r="M84" s="35"/>
    </row>
    <row r="85" spans="8:13" s="34" customFormat="1" x14ac:dyDescent="0.25">
      <c r="H85" s="37"/>
      <c r="I85" s="33"/>
      <c r="M85" s="35"/>
    </row>
    <row r="86" spans="8:13" s="34" customFormat="1" x14ac:dyDescent="0.25">
      <c r="H86" s="37"/>
      <c r="I86" s="33"/>
      <c r="M86" s="35"/>
    </row>
    <row r="87" spans="8:13" s="34" customFormat="1" x14ac:dyDescent="0.25">
      <c r="H87" s="37"/>
      <c r="I87" s="33"/>
      <c r="M87" s="35"/>
    </row>
    <row r="88" spans="8:13" s="34" customFormat="1" x14ac:dyDescent="0.25">
      <c r="H88" s="37"/>
      <c r="I88" s="33"/>
      <c r="M88" s="35"/>
    </row>
    <row r="89" spans="8:13" s="34" customFormat="1" x14ac:dyDescent="0.25">
      <c r="H89" s="37"/>
      <c r="I89" s="33"/>
      <c r="M89" s="35"/>
    </row>
    <row r="90" spans="8:13" s="34" customFormat="1" x14ac:dyDescent="0.25">
      <c r="H90" s="37"/>
      <c r="I90" s="33"/>
      <c r="M90" s="35"/>
    </row>
    <row r="91" spans="8:13" s="34" customFormat="1" x14ac:dyDescent="0.25">
      <c r="H91" s="37"/>
      <c r="I91" s="33"/>
      <c r="M91" s="35"/>
    </row>
    <row r="92" spans="8:13" s="34" customFormat="1" x14ac:dyDescent="0.25">
      <c r="H92" s="37"/>
      <c r="I92" s="33"/>
      <c r="M92" s="35"/>
    </row>
    <row r="93" spans="8:13" s="34" customFormat="1" x14ac:dyDescent="0.25">
      <c r="H93" s="37"/>
      <c r="I93" s="33"/>
      <c r="M93" s="35"/>
    </row>
    <row r="94" spans="8:13" s="34" customFormat="1" x14ac:dyDescent="0.25">
      <c r="H94" s="37"/>
      <c r="I94" s="33"/>
      <c r="M94" s="35"/>
    </row>
    <row r="95" spans="8:13" s="34" customFormat="1" x14ac:dyDescent="0.25">
      <c r="H95" s="37"/>
      <c r="I95" s="33"/>
      <c r="M95" s="35"/>
    </row>
    <row r="96" spans="8:13" s="34" customFormat="1" x14ac:dyDescent="0.25">
      <c r="H96" s="37"/>
      <c r="I96" s="33"/>
      <c r="M96" s="35"/>
    </row>
    <row r="97" spans="8:13" s="34" customFormat="1" x14ac:dyDescent="0.25">
      <c r="H97" s="37"/>
      <c r="I97" s="33"/>
      <c r="M97" s="35"/>
    </row>
    <row r="98" spans="8:13" s="34" customFormat="1" x14ac:dyDescent="0.25">
      <c r="H98" s="37"/>
      <c r="I98" s="33"/>
      <c r="M98" s="35"/>
    </row>
    <row r="99" spans="8:13" s="34" customFormat="1" x14ac:dyDescent="0.25">
      <c r="H99" s="37"/>
      <c r="I99" s="33"/>
      <c r="M99" s="35"/>
    </row>
    <row r="100" spans="8:13" s="34" customFormat="1" x14ac:dyDescent="0.25">
      <c r="H100" s="37"/>
      <c r="I100" s="33"/>
      <c r="M100" s="35"/>
    </row>
    <row r="101" spans="8:13" s="34" customFormat="1" x14ac:dyDescent="0.25">
      <c r="H101" s="37"/>
      <c r="I101" s="33"/>
      <c r="M101" s="35"/>
    </row>
    <row r="102" spans="8:13" s="34" customFormat="1" x14ac:dyDescent="0.25">
      <c r="H102" s="37"/>
      <c r="I102" s="33"/>
      <c r="M102" s="35"/>
    </row>
    <row r="103" spans="8:13" s="34" customFormat="1" x14ac:dyDescent="0.25">
      <c r="H103" s="37"/>
      <c r="I103" s="33"/>
      <c r="M103" s="35"/>
    </row>
    <row r="104" spans="8:13" s="34" customFormat="1" x14ac:dyDescent="0.25">
      <c r="H104" s="37"/>
      <c r="I104" s="33"/>
      <c r="M104" s="35"/>
    </row>
    <row r="105" spans="8:13" s="34" customFormat="1" x14ac:dyDescent="0.25">
      <c r="H105" s="37"/>
      <c r="I105" s="33"/>
      <c r="M105" s="35"/>
    </row>
    <row r="106" spans="8:13" s="34" customFormat="1" x14ac:dyDescent="0.25">
      <c r="H106" s="37"/>
      <c r="I106" s="33"/>
      <c r="M106" s="35"/>
    </row>
    <row r="107" spans="8:13" s="34" customFormat="1" x14ac:dyDescent="0.25">
      <c r="H107" s="37"/>
      <c r="I107" s="33"/>
      <c r="M107" s="35"/>
    </row>
    <row r="108" spans="8:13" s="34" customFormat="1" x14ac:dyDescent="0.25">
      <c r="H108" s="37"/>
      <c r="I108" s="33"/>
      <c r="M108" s="35"/>
    </row>
    <row r="109" spans="8:13" s="34" customFormat="1" x14ac:dyDescent="0.25">
      <c r="H109" s="37"/>
      <c r="I109" s="33"/>
      <c r="M109" s="35"/>
    </row>
    <row r="110" spans="8:13" s="34" customFormat="1" x14ac:dyDescent="0.25">
      <c r="H110" s="37"/>
      <c r="I110" s="33"/>
      <c r="M110" s="35"/>
    </row>
    <row r="111" spans="8:13" s="34" customFormat="1" x14ac:dyDescent="0.25">
      <c r="H111" s="37"/>
      <c r="I111" s="33"/>
      <c r="M111" s="35"/>
    </row>
    <row r="112" spans="8:13" s="34" customFormat="1" x14ac:dyDescent="0.25">
      <c r="H112" s="37"/>
      <c r="I112" s="33"/>
      <c r="M112" s="35"/>
    </row>
    <row r="113" spans="8:13" s="34" customFormat="1" x14ac:dyDescent="0.25">
      <c r="H113" s="37"/>
      <c r="I113" s="33"/>
      <c r="M113" s="35"/>
    </row>
    <row r="114" spans="8:13" s="34" customFormat="1" x14ac:dyDescent="0.25">
      <c r="H114" s="37"/>
      <c r="I114" s="33"/>
      <c r="M114" s="35"/>
    </row>
    <row r="115" spans="8:13" s="34" customFormat="1" x14ac:dyDescent="0.25">
      <c r="H115" s="37"/>
      <c r="I115" s="33"/>
      <c r="M115" s="35"/>
    </row>
    <row r="116" spans="8:13" s="34" customFormat="1" x14ac:dyDescent="0.25">
      <c r="H116" s="37"/>
      <c r="I116" s="33"/>
      <c r="M116" s="35"/>
    </row>
    <row r="117" spans="8:13" s="34" customFormat="1" x14ac:dyDescent="0.25">
      <c r="H117" s="37"/>
      <c r="I117" s="33"/>
      <c r="M117" s="35"/>
    </row>
    <row r="118" spans="8:13" s="34" customFormat="1" x14ac:dyDescent="0.25">
      <c r="H118" s="37"/>
      <c r="I118" s="33"/>
      <c r="M118" s="35"/>
    </row>
    <row r="119" spans="8:13" s="34" customFormat="1" x14ac:dyDescent="0.25">
      <c r="H119" s="37"/>
      <c r="I119" s="33"/>
      <c r="M119" s="35"/>
    </row>
    <row r="120" spans="8:13" s="34" customFormat="1" x14ac:dyDescent="0.25">
      <c r="H120" s="37"/>
      <c r="I120" s="33"/>
      <c r="M120" s="35"/>
    </row>
    <row r="121" spans="8:13" s="34" customFormat="1" x14ac:dyDescent="0.25">
      <c r="H121" s="37"/>
      <c r="I121" s="33"/>
      <c r="M121" s="35"/>
    </row>
    <row r="122" spans="8:13" s="34" customFormat="1" x14ac:dyDescent="0.25">
      <c r="H122" s="37"/>
      <c r="I122" s="33"/>
      <c r="M122" s="35"/>
    </row>
    <row r="123" spans="8:13" s="34" customFormat="1" x14ac:dyDescent="0.25">
      <c r="H123" s="37"/>
      <c r="I123" s="33"/>
      <c r="M123" s="35"/>
    </row>
    <row r="124" spans="8:13" s="34" customFormat="1" x14ac:dyDescent="0.25">
      <c r="H124" s="37"/>
      <c r="I124" s="33"/>
      <c r="M124" s="35"/>
    </row>
    <row r="125" spans="8:13" s="34" customFormat="1" x14ac:dyDescent="0.25">
      <c r="H125" s="37"/>
      <c r="I125" s="33"/>
      <c r="M125" s="35"/>
    </row>
  </sheetData>
  <mergeCells count="1">
    <mergeCell ref="A1:H1"/>
  </mergeCells>
  <pageMargins left="0.7" right="0.7" top="0.75" bottom="0.75" header="0.3" footer="0.3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G15" sqref="G15"/>
    </sheetView>
  </sheetViews>
  <sheetFormatPr defaultRowHeight="15" x14ac:dyDescent="0.25"/>
  <sheetData>
    <row r="1" spans="1:19" s="1" customFormat="1" x14ac:dyDescent="0.25">
      <c r="A1" s="2"/>
      <c r="B1" s="2"/>
      <c r="C1" s="2" t="s">
        <v>143</v>
      </c>
      <c r="D1" s="2"/>
      <c r="E1" s="2" t="s">
        <v>3</v>
      </c>
      <c r="F1" s="2"/>
      <c r="G1" s="42">
        <v>0</v>
      </c>
      <c r="H1" s="42">
        <v>1231.33</v>
      </c>
      <c r="I1" s="42">
        <v>0</v>
      </c>
      <c r="J1" s="42">
        <v>806.16</v>
      </c>
      <c r="K1" s="42">
        <v>1000</v>
      </c>
      <c r="L1" s="42">
        <v>2235</v>
      </c>
      <c r="M1" s="42">
        <v>0</v>
      </c>
      <c r="N1" s="42">
        <v>1065</v>
      </c>
      <c r="O1" s="42">
        <v>1000</v>
      </c>
      <c r="P1" s="42">
        <v>1099.3499999999999</v>
      </c>
      <c r="Q1" s="42">
        <v>0</v>
      </c>
      <c r="R1" s="42">
        <v>460</v>
      </c>
      <c r="S1" s="42">
        <v>8896.84</v>
      </c>
    </row>
    <row r="2" spans="1:19" s="1" customFormat="1" x14ac:dyDescent="0.25">
      <c r="A2" s="2"/>
      <c r="B2" s="2"/>
      <c r="C2" s="2"/>
      <c r="D2" s="2"/>
      <c r="E2" s="2" t="s">
        <v>168</v>
      </c>
      <c r="F2" s="2"/>
      <c r="G2" s="42">
        <v>2902.16</v>
      </c>
      <c r="H2" s="42">
        <v>1164.1600000000001</v>
      </c>
      <c r="I2" s="42">
        <v>644.17999999999995</v>
      </c>
      <c r="J2" s="42">
        <v>3129.64</v>
      </c>
      <c r="K2" s="42">
        <v>7946.41</v>
      </c>
      <c r="L2" s="42">
        <v>3676.75</v>
      </c>
      <c r="M2" s="42">
        <v>3716.66</v>
      </c>
      <c r="N2" s="42">
        <v>1350</v>
      </c>
      <c r="O2" s="42">
        <v>1235</v>
      </c>
      <c r="P2" s="42">
        <v>1455</v>
      </c>
      <c r="Q2" s="42">
        <v>10941</v>
      </c>
      <c r="R2" s="42">
        <v>30</v>
      </c>
      <c r="S2" s="42">
        <v>38190.959999999999</v>
      </c>
    </row>
    <row r="3" spans="1:19" s="1" customFormat="1" x14ac:dyDescent="0.25">
      <c r="A3" s="2"/>
      <c r="B3" s="2"/>
      <c r="C3" s="2"/>
      <c r="D3" s="2"/>
      <c r="E3" s="2" t="s">
        <v>169</v>
      </c>
      <c r="F3" s="2"/>
      <c r="G3" s="42">
        <v>974.08</v>
      </c>
      <c r="H3" s="42">
        <v>947.23</v>
      </c>
      <c r="I3" s="42">
        <v>1472.56</v>
      </c>
      <c r="J3" s="42">
        <v>559.66999999999996</v>
      </c>
      <c r="K3" s="42">
        <v>1907.2</v>
      </c>
      <c r="L3" s="42">
        <v>2296.92</v>
      </c>
      <c r="M3" s="42">
        <v>2612.85</v>
      </c>
      <c r="N3" s="42">
        <v>1289</v>
      </c>
      <c r="O3" s="42">
        <v>1934.58</v>
      </c>
      <c r="P3" s="42">
        <v>1216.8</v>
      </c>
      <c r="Q3" s="42">
        <v>1636</v>
      </c>
      <c r="R3" s="42">
        <v>722.5</v>
      </c>
      <c r="S3" s="42">
        <v>17569.39</v>
      </c>
    </row>
    <row r="4" spans="1:19" s="1" customFormat="1" ht="15.75" thickBot="1" x14ac:dyDescent="0.3">
      <c r="A4" s="2"/>
      <c r="B4" s="2"/>
      <c r="C4" s="2"/>
      <c r="D4" s="2"/>
      <c r="E4" s="2" t="s">
        <v>4</v>
      </c>
      <c r="F4" s="2"/>
      <c r="G4" s="43">
        <v>23192.75</v>
      </c>
      <c r="H4" s="43">
        <v>24380</v>
      </c>
      <c r="I4" s="43">
        <v>29798.75</v>
      </c>
      <c r="J4" s="43">
        <v>38132.67</v>
      </c>
      <c r="K4" s="43">
        <v>32987.75</v>
      </c>
      <c r="L4" s="43">
        <v>41807.31</v>
      </c>
      <c r="M4" s="43">
        <v>30248.75</v>
      </c>
      <c r="N4" s="43">
        <v>18786.5</v>
      </c>
      <c r="O4" s="43">
        <v>28990.25</v>
      </c>
      <c r="P4" s="43">
        <v>23464.25</v>
      </c>
      <c r="Q4" s="43">
        <v>35177.25</v>
      </c>
      <c r="R4" s="43">
        <v>33461.85</v>
      </c>
      <c r="S4" s="43">
        <v>360428.08</v>
      </c>
    </row>
    <row r="5" spans="1:19" s="1" customFormat="1" x14ac:dyDescent="0.25"/>
    <row r="6" spans="1:19" s="1" customFormat="1" x14ac:dyDescent="0.25">
      <c r="A6" s="2"/>
      <c r="B6" s="2"/>
      <c r="C6" s="2" t="s">
        <v>170</v>
      </c>
      <c r="D6" s="2"/>
      <c r="E6" s="2" t="s">
        <v>3</v>
      </c>
      <c r="F6" s="2"/>
      <c r="G6" s="42">
        <v>0</v>
      </c>
      <c r="H6" s="42">
        <v>1979.17</v>
      </c>
      <c r="I6" s="42">
        <v>0</v>
      </c>
      <c r="J6" s="42">
        <v>4480</v>
      </c>
      <c r="K6" s="42">
        <v>0</v>
      </c>
      <c r="L6" s="42">
        <v>2579.2600000000002</v>
      </c>
      <c r="M6" s="42">
        <v>0</v>
      </c>
      <c r="N6" s="42">
        <v>2275.25</v>
      </c>
      <c r="O6" s="42">
        <v>0</v>
      </c>
      <c r="P6" s="42">
        <v>2117.6</v>
      </c>
      <c r="Q6" s="42">
        <v>0</v>
      </c>
      <c r="R6" s="42">
        <v>1040</v>
      </c>
      <c r="S6" s="42">
        <v>14471.28</v>
      </c>
    </row>
    <row r="7" spans="1:19" s="1" customFormat="1" x14ac:dyDescent="0.25">
      <c r="A7" s="2"/>
      <c r="B7" s="2"/>
      <c r="C7" s="2"/>
      <c r="D7" s="2"/>
      <c r="E7" s="2" t="s">
        <v>171</v>
      </c>
      <c r="F7" s="2"/>
      <c r="G7" s="42">
        <v>1905</v>
      </c>
      <c r="H7" s="42">
        <v>2327.5</v>
      </c>
      <c r="I7" s="42">
        <v>1955.5</v>
      </c>
      <c r="J7" s="42">
        <v>1887.5</v>
      </c>
      <c r="K7" s="42">
        <v>2048.5</v>
      </c>
      <c r="L7" s="42">
        <v>3067.5</v>
      </c>
      <c r="M7" s="42">
        <v>2416.5</v>
      </c>
      <c r="N7" s="42">
        <v>3866.16</v>
      </c>
      <c r="O7" s="42">
        <v>3836.16</v>
      </c>
      <c r="P7" s="42">
        <v>2809.16</v>
      </c>
      <c r="Q7" s="42">
        <v>7276.16</v>
      </c>
      <c r="R7" s="42">
        <v>3014.18</v>
      </c>
      <c r="S7" s="42">
        <v>36409.82</v>
      </c>
    </row>
    <row r="8" spans="1:19" s="1" customFormat="1" x14ac:dyDescent="0.25">
      <c r="A8" s="2"/>
      <c r="B8" s="2"/>
      <c r="C8" s="2"/>
      <c r="D8" s="2"/>
      <c r="E8" s="2" t="s">
        <v>172</v>
      </c>
      <c r="F8" s="2"/>
      <c r="G8" s="42">
        <v>824.32</v>
      </c>
      <c r="H8" s="42">
        <v>1102</v>
      </c>
      <c r="I8" s="42">
        <v>3501.13</v>
      </c>
      <c r="J8" s="42">
        <v>824.34</v>
      </c>
      <c r="K8" s="42">
        <v>2235.21</v>
      </c>
      <c r="L8" s="42">
        <v>2133.9699999999998</v>
      </c>
      <c r="M8" s="42">
        <v>2303.16</v>
      </c>
      <c r="N8" s="42">
        <v>1232</v>
      </c>
      <c r="O8" s="42">
        <v>1860.93</v>
      </c>
      <c r="P8" s="42">
        <v>1238.78</v>
      </c>
      <c r="Q8" s="42">
        <v>2765.45</v>
      </c>
      <c r="R8" s="42">
        <v>401.64</v>
      </c>
      <c r="S8" s="42">
        <v>20422.93</v>
      </c>
    </row>
    <row r="9" spans="1:19" s="1" customFormat="1" ht="15.75" thickBot="1" x14ac:dyDescent="0.3">
      <c r="A9" s="2"/>
      <c r="B9" s="2"/>
      <c r="C9" s="2"/>
      <c r="D9" s="2"/>
      <c r="E9" s="2" t="s">
        <v>4</v>
      </c>
      <c r="F9" s="2"/>
      <c r="G9" s="43">
        <v>49027.66</v>
      </c>
      <c r="H9" s="43">
        <v>28588.68</v>
      </c>
      <c r="I9" s="43">
        <v>31192.66</v>
      </c>
      <c r="J9" s="43">
        <v>24115.18</v>
      </c>
      <c r="K9" s="43">
        <v>27668.26</v>
      </c>
      <c r="L9" s="43">
        <v>40226.660000000003</v>
      </c>
      <c r="M9" s="43">
        <v>27653.68</v>
      </c>
      <c r="N9" s="43">
        <v>30172.18</v>
      </c>
      <c r="O9" s="43">
        <v>26092.18</v>
      </c>
      <c r="P9" s="43">
        <v>20289.18</v>
      </c>
      <c r="Q9" s="43">
        <v>28595.68</v>
      </c>
      <c r="R9" s="43">
        <v>27377.37</v>
      </c>
      <c r="S9" s="43">
        <v>360999.37</v>
      </c>
    </row>
    <row r="10" spans="1:19" s="1" customFormat="1" x14ac:dyDescent="0.25"/>
    <row r="11" spans="1:19" s="1" customFormat="1" x14ac:dyDescent="0.25"/>
    <row r="12" spans="1:19" s="1" customFormat="1" x14ac:dyDescent="0.25">
      <c r="E12" s="2" t="s">
        <v>173</v>
      </c>
      <c r="F12" s="1">
        <v>2015</v>
      </c>
      <c r="G12" s="44">
        <f>+G4/$S4</f>
        <v>6.4347788884817181E-2</v>
      </c>
      <c r="H12" s="44">
        <f t="shared" ref="H12:S12" si="0">+H4/$S4</f>
        <v>6.7641788619798984E-2</v>
      </c>
      <c r="I12" s="44">
        <f t="shared" si="0"/>
        <v>8.2675994611740564E-2</v>
      </c>
      <c r="J12" s="44">
        <f t="shared" si="0"/>
        <v>0.10579827742610952</v>
      </c>
      <c r="K12" s="44">
        <f t="shared" si="0"/>
        <v>9.1523806913157257E-2</v>
      </c>
      <c r="L12" s="44">
        <f t="shared" si="0"/>
        <v>0.11599348752183791</v>
      </c>
      <c r="M12" s="44">
        <f t="shared" si="0"/>
        <v>8.3924509988233989E-2</v>
      </c>
      <c r="N12" s="44">
        <f t="shared" si="0"/>
        <v>5.2122742489985795E-2</v>
      </c>
      <c r="O12" s="44">
        <f t="shared" si="0"/>
        <v>8.0432828651974056E-2</v>
      </c>
      <c r="P12" s="44">
        <f t="shared" si="0"/>
        <v>6.5101059828634886E-2</v>
      </c>
      <c r="Q12" s="44">
        <f t="shared" si="0"/>
        <v>9.7598527839451346E-2</v>
      </c>
      <c r="R12" s="44">
        <f t="shared" si="0"/>
        <v>9.2839187224258435E-2</v>
      </c>
      <c r="S12" s="44">
        <f t="shared" si="0"/>
        <v>1</v>
      </c>
    </row>
    <row r="13" spans="1:19" s="1" customFormat="1" x14ac:dyDescent="0.25">
      <c r="F13" s="1">
        <v>2014</v>
      </c>
      <c r="G13" s="44">
        <f>+G9/$S9</f>
        <v>0.13581092953153909</v>
      </c>
      <c r="H13" s="44">
        <f t="shared" ref="H13:S13" si="1">+H9/$S9</f>
        <v>7.9193157594707159E-2</v>
      </c>
      <c r="I13" s="44">
        <f t="shared" si="1"/>
        <v>8.6406411180163553E-2</v>
      </c>
      <c r="J13" s="44">
        <f t="shared" si="1"/>
        <v>6.6801169209796687E-2</v>
      </c>
      <c r="K13" s="44">
        <f t="shared" si="1"/>
        <v>7.6643513255992654E-2</v>
      </c>
      <c r="L13" s="44">
        <f t="shared" si="1"/>
        <v>0.11143138560047904</v>
      </c>
      <c r="M13" s="44">
        <f t="shared" si="1"/>
        <v>7.6603125373875314E-2</v>
      </c>
      <c r="N13" s="44">
        <f t="shared" si="1"/>
        <v>8.3579591842501008E-2</v>
      </c>
      <c r="O13" s="44">
        <f t="shared" si="1"/>
        <v>7.2277633060689281E-2</v>
      </c>
      <c r="P13" s="44">
        <f t="shared" si="1"/>
        <v>5.6202812763911474E-2</v>
      </c>
      <c r="Q13" s="44">
        <f t="shared" si="1"/>
        <v>7.9212548210264189E-2</v>
      </c>
      <c r="R13" s="44">
        <f t="shared" si="1"/>
        <v>7.5837722376080594E-2</v>
      </c>
      <c r="S13" s="44">
        <f t="shared" si="1"/>
        <v>1</v>
      </c>
    </row>
    <row r="14" spans="1:19" s="1" customFormat="1" x14ac:dyDescent="0.25"/>
    <row r="15" spans="1:19" s="1" customFormat="1" x14ac:dyDescent="0.25">
      <c r="E15" s="1" t="s">
        <v>174</v>
      </c>
      <c r="G15" s="45">
        <f>AVERAGE(G12:G13)</f>
        <v>0.10007935920817813</v>
      </c>
      <c r="H15" s="45">
        <f t="shared" ref="H15:S15" si="2">AVERAGE(H12:H13)</f>
        <v>7.3417473107253078E-2</v>
      </c>
      <c r="I15" s="45">
        <f t="shared" si="2"/>
        <v>8.4541202895952058E-2</v>
      </c>
      <c r="J15" s="45">
        <f t="shared" si="2"/>
        <v>8.6299723317953103E-2</v>
      </c>
      <c r="K15" s="45">
        <f t="shared" si="2"/>
        <v>8.4083660084574963E-2</v>
      </c>
      <c r="L15" s="45">
        <f t="shared" si="2"/>
        <v>0.11371243656115848</v>
      </c>
      <c r="M15" s="45">
        <f t="shared" si="2"/>
        <v>8.0263817681054644E-2</v>
      </c>
      <c r="N15" s="45">
        <f t="shared" si="2"/>
        <v>6.7851167166243398E-2</v>
      </c>
      <c r="O15" s="45">
        <f t="shared" si="2"/>
        <v>7.6355230856331668E-2</v>
      </c>
      <c r="P15" s="45">
        <f t="shared" si="2"/>
        <v>6.0651936296273176E-2</v>
      </c>
      <c r="Q15" s="45">
        <f t="shared" si="2"/>
        <v>8.840553802485776E-2</v>
      </c>
      <c r="R15" s="45">
        <f t="shared" si="2"/>
        <v>8.4338454800169521E-2</v>
      </c>
      <c r="S15" s="45">
        <f t="shared" si="2"/>
        <v>1</v>
      </c>
    </row>
    <row r="16" spans="1:19" s="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12 month Budget</vt:lpstr>
      <vt:lpstr>Budget Summary</vt:lpstr>
      <vt:lpstr>Pledge allocation</vt:lpstr>
      <vt:lpstr>'12 month Budget'!Print_Area</vt:lpstr>
      <vt:lpstr>'Budget Summary'!Print_Area</vt:lpstr>
      <vt:lpstr>'12 month Budget'!Print_Titles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Patton</dc:creator>
  <cp:lastModifiedBy>DeeAnne McClenahan</cp:lastModifiedBy>
  <cp:lastPrinted>2016-06-07T21:19:53Z</cp:lastPrinted>
  <dcterms:created xsi:type="dcterms:W3CDTF">2015-07-15T01:31:14Z</dcterms:created>
  <dcterms:modified xsi:type="dcterms:W3CDTF">2016-07-26T01:30:59Z</dcterms:modified>
</cp:coreProperties>
</file>