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VUU\Minister Search 2021\Compensation\"/>
    </mc:Choice>
  </mc:AlternateContent>
  <xr:revisionPtr revIDLastSave="0" documentId="8_{F44CF1B7-0A4F-47E5-A734-ADD5DFDB2B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8" i="1"/>
  <c r="D12" i="1"/>
  <c r="D7" i="1"/>
  <c r="D6" i="1"/>
  <c r="D4" i="1"/>
  <c r="D3" i="1"/>
  <c r="D14" i="1" l="1"/>
</calcChain>
</file>

<file path=xl/sharedStrings.xml><?xml version="1.0" encoding="utf-8"?>
<sst xmlns="http://schemas.openxmlformats.org/spreadsheetml/2006/main" count="48" uniqueCount="47">
  <si>
    <t>Professional Expense Allowance</t>
  </si>
  <si>
    <t>https://secure.uua.org/leaders/insurance/calculator/</t>
  </si>
  <si>
    <t>Compensation Item</t>
  </si>
  <si>
    <t>Aditional Notes</t>
  </si>
  <si>
    <t>Per Employer Participation Agreement. Include amt on Line 2 if indicated in Agreement.</t>
  </si>
  <si>
    <t>Impute amount of premium on employee's W-2 to keep benefit nontaxable.</t>
  </si>
  <si>
    <t>Transitional Ministry Pro Expense add-on</t>
  </si>
  <si>
    <t>Cost of special training for transitional ministers.</t>
  </si>
  <si>
    <t>Add $950 + travel for ministers in Transitional Ministry Program.</t>
  </si>
  <si>
    <t>Recommendation: use salary chart for appropriate Geo Index, in line with membership size and position.</t>
  </si>
  <si>
    <t>Per the Cong's Employer Participation Agreement. Include amt on Line 2 if indicated in Agreement.</t>
  </si>
  <si>
    <t>Included due to ministerial tax provisions. Also called In Lieu of FICA. (For any amt of salary + housing above $132,900, reduce to 1.45%.)</t>
  </si>
  <si>
    <r>
      <t xml:space="preserve">UUA Retirement Plan
</t>
    </r>
    <r>
      <rPr>
        <sz val="10.5"/>
        <color theme="1"/>
        <rFont val="Arial Narrow"/>
        <family val="2"/>
      </rPr>
      <t>Base Employer Contribution</t>
    </r>
  </si>
  <si>
    <r>
      <t xml:space="preserve">UUA Retirement Plan
</t>
    </r>
    <r>
      <rPr>
        <sz val="10.5"/>
        <color theme="1"/>
        <rFont val="Arial Narrow"/>
        <family val="2"/>
      </rPr>
      <t>Matching Employer Contribution (if any)</t>
    </r>
  </si>
  <si>
    <r>
      <t xml:space="preserve">UUA Long-Term Disability
</t>
    </r>
    <r>
      <rPr>
        <sz val="10"/>
        <color theme="1"/>
        <rFont val="Arial Narrow"/>
        <family val="2"/>
      </rPr>
      <t>1.3% of Salary or S+H</t>
    </r>
  </si>
  <si>
    <r>
      <rPr>
        <b/>
        <sz val="11"/>
        <color theme="1"/>
        <rFont val="Arial Narrow"/>
        <family val="2"/>
      </rPr>
      <t xml:space="preserve">Line 1 x .0765
</t>
    </r>
    <r>
      <rPr>
        <i/>
        <sz val="10"/>
        <color rgb="FFAB1B42"/>
        <rFont val="Arial Narrow"/>
        <family val="2"/>
      </rPr>
      <t>Recommendation: Add 7.65% S+H.</t>
    </r>
  </si>
  <si>
    <r>
      <rPr>
        <b/>
        <sz val="11"/>
        <color theme="1"/>
        <rFont val="Arial Narrow"/>
        <family val="2"/>
      </rPr>
      <t xml:space="preserve">Line 1 (or lines 1+2) x base employer contribution percentage/100 </t>
    </r>
    <r>
      <rPr>
        <sz val="11"/>
        <color theme="1"/>
        <rFont val="Arial Narrow"/>
        <family val="2"/>
      </rPr>
      <t xml:space="preserve"> (e.g., 8% = .08)</t>
    </r>
  </si>
  <si>
    <r>
      <rPr>
        <b/>
        <sz val="11"/>
        <color theme="1"/>
        <rFont val="Arial Narrow"/>
        <family val="2"/>
      </rPr>
      <t xml:space="preserve">Line 1 (or lines 1+2) x matching employer contribution percentage/100 </t>
    </r>
    <r>
      <rPr>
        <sz val="11"/>
        <color theme="1"/>
        <rFont val="Arial Narrow"/>
        <family val="2"/>
      </rPr>
      <t xml:space="preserve"> (e.g., 2% = .02)</t>
    </r>
  </si>
  <si>
    <r>
      <rPr>
        <b/>
        <sz val="11"/>
        <color theme="1"/>
        <rFont val="Arial Narrow"/>
        <family val="2"/>
      </rPr>
      <t>Line 1 x .013</t>
    </r>
    <r>
      <rPr>
        <i/>
        <sz val="10"/>
        <color rgb="FFAB1B42"/>
        <rFont val="Arial Narrow"/>
        <family val="2"/>
      </rPr>
      <t xml:space="preserve">
Recommendation: Congregation pays full premium.</t>
    </r>
  </si>
  <si>
    <r>
      <rPr>
        <b/>
        <sz val="11"/>
        <color theme="1"/>
        <rFont val="Arial Narrow"/>
        <family val="2"/>
      </rPr>
      <t>(2 x Line 1) x .0042</t>
    </r>
    <r>
      <rPr>
        <i/>
        <sz val="10"/>
        <color rgb="FFAB1B42"/>
        <rFont val="Arial Narrow"/>
        <family val="2"/>
      </rPr>
      <t xml:space="preserve">
Recommendation: Congregations pays full premium.</t>
    </r>
  </si>
  <si>
    <r>
      <t xml:space="preserve">Sum of lines 1 thru 12 </t>
    </r>
    <r>
      <rPr>
        <sz val="11"/>
        <color theme="1"/>
        <rFont val="Arial Narrow"/>
        <family val="2"/>
      </rPr>
      <t>(auto-calculates)</t>
    </r>
  </si>
  <si>
    <r>
      <t xml:space="preserve">Self-Employment Tax Offset
</t>
    </r>
    <r>
      <rPr>
        <i/>
        <sz val="10"/>
        <color theme="1"/>
        <rFont val="Arial Narrow"/>
        <family val="2"/>
      </rPr>
      <t>*For fellowshipped or ordained ministers ONLY*</t>
    </r>
  </si>
  <si>
    <t>Cost/Year</t>
  </si>
  <si>
    <t>Annual Salary (Salary + Housing for ministers)</t>
  </si>
  <si>
    <t>See UUA Guide to Salary Recommendations regarding experience and other relevant factors.</t>
  </si>
  <si>
    <t xml:space="preserve">Line </t>
  </si>
  <si>
    <r>
      <rPr>
        <sz val="9"/>
        <color theme="1"/>
        <rFont val="Arial Narrow"/>
        <family val="2"/>
      </rPr>
      <t>Use "Employee Only" monthly rate from link below, x12 for annual, then take 80%.</t>
    </r>
    <r>
      <rPr>
        <sz val="8.5"/>
        <color theme="1"/>
        <rFont val="Arial Narrow"/>
        <family val="2"/>
      </rPr>
      <t xml:space="preserve"> </t>
    </r>
    <r>
      <rPr>
        <i/>
        <sz val="8.5"/>
        <color rgb="FFAB1B42"/>
        <rFont val="Arial Narrow"/>
        <family val="2"/>
      </rPr>
      <t>May adjust part-time.</t>
    </r>
  </si>
  <si>
    <r>
      <t xml:space="preserve">See bottom for annual rates. </t>
    </r>
    <r>
      <rPr>
        <i/>
        <sz val="9"/>
        <color rgb="FFAB1B42"/>
        <rFont val="Arial Narrow"/>
        <family val="2"/>
      </rPr>
      <t>May adjust part-time.</t>
    </r>
  </si>
  <si>
    <r>
      <rPr>
        <b/>
        <sz val="11"/>
        <color theme="1"/>
        <rFont val="Arial Narrow"/>
        <family val="2"/>
      </rPr>
      <t>Ministers:</t>
    </r>
    <r>
      <rPr>
        <b/>
        <i/>
        <sz val="11"/>
        <color theme="1"/>
        <rFont val="Arial Narrow"/>
        <family val="2"/>
      </rPr>
      <t xml:space="preserve"> </t>
    </r>
    <r>
      <rPr>
        <b/>
        <i/>
        <sz val="10.5"/>
        <color theme="1"/>
        <rFont val="Arial Narrow"/>
        <family val="2"/>
      </rPr>
      <t>greater of</t>
    </r>
    <r>
      <rPr>
        <b/>
        <sz val="10.5"/>
        <color theme="1"/>
        <rFont val="Arial Narrow"/>
        <family val="2"/>
      </rPr>
      <t xml:space="preserve"> Line 1 x 0.1 </t>
    </r>
    <r>
      <rPr>
        <b/>
        <i/>
        <sz val="10.5"/>
        <color theme="1"/>
        <rFont val="Arial Narrow"/>
        <family val="2"/>
      </rPr>
      <t>or</t>
    </r>
    <r>
      <rPr>
        <b/>
        <sz val="10.5"/>
        <color theme="1"/>
        <rFont val="Arial Narrow"/>
        <family val="2"/>
      </rPr>
      <t xml:space="preserve"> $8,000. </t>
    </r>
    <r>
      <rPr>
        <b/>
        <sz val="11"/>
        <color theme="1"/>
        <rFont val="Arial Narrow"/>
        <family val="2"/>
      </rPr>
      <t xml:space="preserve">Other professionals: </t>
    </r>
    <r>
      <rPr>
        <b/>
        <i/>
        <sz val="10.5"/>
        <color theme="1"/>
        <rFont val="Arial Narrow"/>
        <family val="2"/>
      </rPr>
      <t xml:space="preserve">greater of </t>
    </r>
    <r>
      <rPr>
        <b/>
        <sz val="10.5"/>
        <color theme="1"/>
        <rFont val="Arial Narrow"/>
        <family val="2"/>
      </rPr>
      <t xml:space="preserve">Line 1 x 0.1 </t>
    </r>
    <r>
      <rPr>
        <b/>
        <i/>
        <sz val="10.5"/>
        <color theme="1"/>
        <rFont val="Arial Narrow"/>
        <family val="2"/>
      </rPr>
      <t xml:space="preserve">or </t>
    </r>
    <r>
      <rPr>
        <b/>
        <sz val="10.5"/>
        <color theme="1"/>
        <rFont val="Arial Narrow"/>
        <family val="2"/>
      </rPr>
      <t>$5000.</t>
    </r>
  </si>
  <si>
    <t>$720 for Employee Only, $1,440 for Employee + 1, and $1,776 for family.</t>
  </si>
  <si>
    <r>
      <t xml:space="preserve">Subtract Employee Only rate from rate with dependents. Take 50%. </t>
    </r>
    <r>
      <rPr>
        <i/>
        <sz val="9"/>
        <color rgb="FFAB1B42"/>
        <rFont val="Arial Narrow"/>
        <family val="2"/>
      </rPr>
      <t>Adjust p/t.</t>
    </r>
  </si>
  <si>
    <t>UUA Health Plan* (employee)</t>
  </si>
  <si>
    <t>UUA Health Plan* (dependents)</t>
  </si>
  <si>
    <t>UUA Dental Plan** (employee)</t>
  </si>
  <si>
    <t>UUA Dental Plan** (dependents)</t>
  </si>
  <si>
    <r>
      <rPr>
        <b/>
        <sz val="11"/>
        <color theme="1"/>
        <rFont val="Arial Narrow"/>
        <family val="2"/>
      </rPr>
      <t>*</t>
    </r>
    <r>
      <rPr>
        <b/>
        <u/>
        <sz val="11"/>
        <color theme="1"/>
        <rFont val="Arial Narrow"/>
        <family val="2"/>
      </rPr>
      <t>Monthly</t>
    </r>
    <r>
      <rPr>
        <sz val="11"/>
        <color theme="1"/>
        <rFont val="Arial Narrow"/>
        <family val="2"/>
      </rPr>
      <t xml:space="preserve"> </t>
    </r>
    <r>
      <rPr>
        <b/>
        <sz val="11"/>
        <color theme="1"/>
        <rFont val="Arial Narrow"/>
        <family val="2"/>
      </rPr>
      <t xml:space="preserve">UUA Health Plan </t>
    </r>
    <r>
      <rPr>
        <sz val="11"/>
        <color theme="1"/>
        <rFont val="Arial Narrow"/>
        <family val="2"/>
      </rPr>
      <t>premiums:</t>
    </r>
  </si>
  <si>
    <r>
      <rPr>
        <b/>
        <sz val="11"/>
        <color theme="1"/>
        <rFont val="Arial Narrow"/>
        <family val="2"/>
      </rPr>
      <t>**</t>
    </r>
    <r>
      <rPr>
        <b/>
        <u/>
        <sz val="11"/>
        <color theme="1"/>
        <rFont val="Arial Narrow"/>
        <family val="2"/>
      </rPr>
      <t>Annual</t>
    </r>
    <r>
      <rPr>
        <b/>
        <sz val="11"/>
        <color theme="1"/>
        <rFont val="Arial Narrow"/>
        <family val="2"/>
      </rPr>
      <t xml:space="preserve"> UUA Dental Plan </t>
    </r>
    <r>
      <rPr>
        <sz val="11"/>
        <color theme="1"/>
        <rFont val="Arial Narrow"/>
        <family val="2"/>
      </rPr>
      <t xml:space="preserve">premiums: </t>
    </r>
  </si>
  <si>
    <t>Life insurance coverage is based on 2 x salary [2 x S+H for ministers]. See UUA website for tax info.</t>
  </si>
  <si>
    <r>
      <t xml:space="preserve">UUA Group Term Life Insurance
</t>
    </r>
    <r>
      <rPr>
        <sz val="10"/>
        <color theme="1"/>
        <rFont val="Arial Narrow"/>
        <family val="2"/>
      </rPr>
      <t>0.42% of 2 x Salary or S+H (capped at $200,000)</t>
    </r>
  </si>
  <si>
    <r>
      <rPr>
        <b/>
        <sz val="11"/>
        <color theme="1"/>
        <rFont val="Arial Narrow"/>
        <family val="2"/>
      </rPr>
      <t>Calculation in Notes on right. Rates below.</t>
    </r>
    <r>
      <rPr>
        <i/>
        <sz val="10"/>
        <color rgb="FFAB1B42"/>
        <rFont val="Arial Narrow"/>
        <family val="2"/>
      </rPr>
      <t xml:space="preserve">
Recommendation: Cover 50% of add'l for dependents.</t>
    </r>
  </si>
  <si>
    <r>
      <rPr>
        <b/>
        <sz val="11"/>
        <color theme="1"/>
        <rFont val="Arial Narrow"/>
        <family val="2"/>
      </rPr>
      <t>Calculation in Notes on right. Rates below.</t>
    </r>
    <r>
      <rPr>
        <i/>
        <sz val="10"/>
        <color rgb="FFAB1B42"/>
        <rFont val="Arial Narrow"/>
        <family val="2"/>
      </rPr>
      <t xml:space="preserve">
Recommendation: Cover 80% of individual premium.</t>
    </r>
  </si>
  <si>
    <r>
      <rPr>
        <b/>
        <sz val="11"/>
        <color theme="1"/>
        <rFont val="Arial Narrow"/>
        <family val="2"/>
      </rPr>
      <t>Employee Only rate x 0.8. Rates below.</t>
    </r>
    <r>
      <rPr>
        <i/>
        <sz val="10"/>
        <color rgb="FFAB1B42"/>
        <rFont val="Arial Narrow"/>
        <family val="2"/>
      </rPr>
      <t xml:space="preserve">
Recommendation: Cover 80% of individual premium.</t>
    </r>
    <r>
      <rPr>
        <i/>
        <sz val="10"/>
        <color theme="1"/>
        <rFont val="Arial Narrow"/>
        <family val="2"/>
      </rPr>
      <t>.</t>
    </r>
  </si>
  <si>
    <r>
      <t xml:space="preserve">Subtract Employee Only monthly rate from rate with dependents, multiply by 12, take 50%. </t>
    </r>
    <r>
      <rPr>
        <i/>
        <sz val="8.5"/>
        <color rgb="FFAB1B42"/>
        <rFont val="Arial Narrow"/>
        <family val="2"/>
      </rPr>
      <t>Adjust p/t.</t>
    </r>
  </si>
  <si>
    <t>Total Salary and Benefits</t>
  </si>
  <si>
    <r>
      <t xml:space="preserve">Recommendation: 10%, with minimums of $8k for ministers, $5k for other pros. Pro-rate minimum for part-time. Appropriate continuing ed funding for </t>
    </r>
    <r>
      <rPr>
        <i/>
        <u/>
        <sz val="8.5"/>
        <color rgb="FFAB1B42"/>
        <rFont val="Arial Narrow"/>
        <family val="2"/>
      </rPr>
      <t>all</t>
    </r>
    <r>
      <rPr>
        <i/>
        <sz val="8.5"/>
        <color rgb="FFAB1B42"/>
        <rFont val="Arial Narrow"/>
        <family val="2"/>
      </rPr>
      <t xml:space="preserve"> staff.</t>
    </r>
  </si>
  <si>
    <r>
      <t xml:space="preserve">Calculation </t>
    </r>
    <r>
      <rPr>
        <sz val="11"/>
        <color theme="1"/>
        <rFont val="Arial Narrow"/>
        <family val="2"/>
      </rPr>
      <t>based on</t>
    </r>
    <r>
      <rPr>
        <sz val="12"/>
        <color theme="1"/>
        <rFont val="Arial Narrow"/>
        <family val="2"/>
      </rPr>
      <t xml:space="preserve"> </t>
    </r>
    <r>
      <rPr>
        <b/>
        <i/>
        <sz val="12"/>
        <color rgb="FFAB1B42"/>
        <rFont val="Arial Narrow"/>
        <family val="2"/>
      </rPr>
      <t>UUA Recommendation</t>
    </r>
  </si>
  <si>
    <t xml:space="preserve">Health Premiums vary by age, zip, plan, fam #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</si>
</sst>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9"/>
      <color theme="1"/>
      <name val="Arial Narrow"/>
      <family val="2"/>
    </font>
    <font>
      <i/>
      <sz val="10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0.5"/>
      <color theme="1"/>
      <name val="Arial Narrow"/>
      <family val="2"/>
    </font>
    <font>
      <i/>
      <sz val="10"/>
      <color rgb="FFAB1B42"/>
      <name val="Arial Narrow"/>
      <family val="2"/>
    </font>
    <font>
      <i/>
      <sz val="9"/>
      <color rgb="FFAB1B42"/>
      <name val="Arial Narrow"/>
      <family val="2"/>
    </font>
    <font>
      <sz val="8.5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sz val="10.5"/>
      <color theme="1"/>
      <name val="Arial Narrow"/>
      <family val="2"/>
    </font>
    <font>
      <u/>
      <sz val="11"/>
      <color theme="10"/>
      <name val="Arial Narrow"/>
      <family val="2"/>
    </font>
    <font>
      <i/>
      <sz val="8.5"/>
      <color rgb="FFAB1B42"/>
      <name val="Arial Narrow"/>
      <family val="2"/>
    </font>
    <font>
      <i/>
      <u/>
      <sz val="8.5"/>
      <color rgb="FFAB1B42"/>
      <name val="Arial Narrow"/>
      <family val="2"/>
    </font>
    <font>
      <b/>
      <i/>
      <sz val="10.5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i/>
      <sz val="12"/>
      <color rgb="FFAB1B42"/>
      <name val="Arial Narrow"/>
      <family val="2"/>
    </font>
    <font>
      <sz val="11"/>
      <color theme="1"/>
      <name val="Calibri"/>
      <family val="2"/>
      <scheme val="minor"/>
    </font>
    <font>
      <sz val="10"/>
      <color rgb="FF0070C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ED45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2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164" fontId="1" fillId="0" borderId="0" xfId="0" applyNumberFormat="1" applyFont="1" applyBorder="1"/>
    <xf numFmtId="0" fontId="0" fillId="0" borderId="2" xfId="0" applyBorder="1" applyAlignment="1">
      <alignment horizontal="left"/>
    </xf>
    <xf numFmtId="0" fontId="1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" fillId="0" borderId="0" xfId="0" applyFont="1" applyAlignment="1"/>
    <xf numFmtId="0" fontId="5" fillId="0" borderId="4" xfId="1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5" xfId="0" applyBorder="1" applyAlignment="1">
      <alignment horizontal="left"/>
    </xf>
    <xf numFmtId="0" fontId="1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1" fillId="0" borderId="0" xfId="0" applyFont="1" applyAlignment="1">
      <alignment horizontal="left"/>
    </xf>
    <xf numFmtId="0" fontId="6" fillId="0" borderId="3" xfId="0" applyFont="1" applyBorder="1" applyAlignment="1">
      <alignment wrapText="1"/>
    </xf>
    <xf numFmtId="0" fontId="16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5" fillId="0" borderId="0" xfId="1" applyFont="1" applyAlignment="1">
      <alignment horizontal="left"/>
    </xf>
    <xf numFmtId="0" fontId="8" fillId="0" borderId="3" xfId="0" applyFont="1" applyBorder="1" applyAlignment="1">
      <alignment wrapText="1"/>
    </xf>
    <xf numFmtId="0" fontId="0" fillId="0" borderId="9" xfId="0" applyBorder="1" applyAlignment="1">
      <alignment horizontal="left"/>
    </xf>
    <xf numFmtId="0" fontId="1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0" fillId="3" borderId="14" xfId="0" applyFill="1" applyBorder="1" applyAlignment="1">
      <alignment horizontal="left"/>
    </xf>
    <xf numFmtId="0" fontId="2" fillId="3" borderId="13" xfId="0" applyFont="1" applyFill="1" applyBorder="1" applyAlignment="1">
      <alignment wrapText="1"/>
    </xf>
    <xf numFmtId="0" fontId="3" fillId="3" borderId="15" xfId="0" applyFont="1" applyFill="1" applyBorder="1" applyAlignment="1">
      <alignment wrapText="1"/>
    </xf>
    <xf numFmtId="0" fontId="12" fillId="3" borderId="14" xfId="0" applyFont="1" applyFill="1" applyBorder="1" applyAlignment="1">
      <alignment horizontal="left"/>
    </xf>
    <xf numFmtId="0" fontId="19" fillId="3" borderId="13" xfId="0" applyFont="1" applyFill="1" applyBorder="1" applyAlignment="1">
      <alignment horizontal="left" wrapText="1"/>
    </xf>
    <xf numFmtId="0" fontId="19" fillId="3" borderId="13" xfId="0" applyFont="1" applyFill="1" applyBorder="1" applyAlignment="1">
      <alignment wrapText="1"/>
    </xf>
    <xf numFmtId="164" fontId="19" fillId="3" borderId="13" xfId="0" applyNumberFormat="1" applyFont="1" applyFill="1" applyBorder="1" applyAlignment="1">
      <alignment horizontal="left"/>
    </xf>
    <xf numFmtId="0" fontId="19" fillId="3" borderId="15" xfId="0" applyFont="1" applyFill="1" applyBorder="1" applyAlignment="1">
      <alignment wrapText="1"/>
    </xf>
    <xf numFmtId="165" fontId="1" fillId="0" borderId="7" xfId="2" applyNumberFormat="1" applyFont="1" applyBorder="1"/>
    <xf numFmtId="165" fontId="1" fillId="0" borderId="1" xfId="2" applyNumberFormat="1" applyFont="1" applyBorder="1"/>
    <xf numFmtId="165" fontId="1" fillId="0" borderId="11" xfId="2" applyNumberFormat="1" applyFont="1" applyBorder="1"/>
    <xf numFmtId="165" fontId="2" fillId="2" borderId="13" xfId="2" applyNumberFormat="1" applyFont="1" applyFill="1" applyBorder="1"/>
    <xf numFmtId="0" fontId="23" fillId="0" borderId="0" xfId="0" applyFont="1" applyAlignment="1">
      <alignment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ED45C"/>
      <color rgb="FFAB1B42"/>
      <color rgb="FFEE2E5A"/>
      <color rgb="FF320EB8"/>
      <color rgb="FFFECC40"/>
      <color rgb="FFFEBE10"/>
      <color rgb="FF66FF66"/>
      <color rgb="FF00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1505194</xdr:colOff>
      <xdr:row>3</xdr:row>
      <xdr:rowOff>226807</xdr:rowOff>
    </xdr:from>
    <xdr:to>
      <xdr:col>1</xdr:col>
      <xdr:colOff>2599783</xdr:colOff>
      <xdr:row>4</xdr:row>
      <xdr:rowOff>198785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27579" y="1303865"/>
          <a:ext cx="1094589" cy="4115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950" b="0" i="1">
              <a:solidFill>
                <a:srgbClr val="AB1B42"/>
              </a:solidFill>
              <a:latin typeface="Arial Narrow" panose="020B0606020202030204" pitchFamily="34" charset="0"/>
            </a:rPr>
            <a:t>Recommendation:</a:t>
          </a:r>
        </a:p>
        <a:p>
          <a:r>
            <a:rPr lang="en-US" sz="950" i="1">
              <a:solidFill>
                <a:srgbClr val="AB1B42"/>
              </a:solidFill>
              <a:latin typeface="Arial Narrow" panose="020B0606020202030204" pitchFamily="34" charset="0"/>
            </a:rPr>
            <a:t>base+match =10%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ure.uua.org/leaders/insurance/calculat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showRuler="0" view="pageLayout" topLeftCell="A9" zoomScaleNormal="100" workbookViewId="0">
      <selection activeCell="F10" sqref="F10"/>
    </sheetView>
  </sheetViews>
  <sheetFormatPr defaultRowHeight="14.4" x14ac:dyDescent="0.3"/>
  <cols>
    <col min="1" max="1" width="4.5546875" style="1" customWidth="1"/>
    <col min="2" max="2" width="36.5546875" style="2" customWidth="1"/>
    <col min="3" max="3" width="39.6640625" style="2" customWidth="1"/>
    <col min="4" max="4" width="10.109375" style="4" customWidth="1"/>
    <col min="5" max="5" width="33.5546875" style="3" customWidth="1"/>
  </cols>
  <sheetData>
    <row r="1" spans="1:5" ht="20.55" customHeight="1" thickBot="1" x14ac:dyDescent="0.35">
      <c r="A1" s="29" t="s">
        <v>25</v>
      </c>
      <c r="B1" s="30" t="s">
        <v>2</v>
      </c>
      <c r="C1" s="31" t="s">
        <v>45</v>
      </c>
      <c r="D1" s="32" t="s">
        <v>22</v>
      </c>
      <c r="E1" s="33" t="s">
        <v>3</v>
      </c>
    </row>
    <row r="2" spans="1:5" ht="34.5" customHeight="1" x14ac:dyDescent="0.3">
      <c r="A2" s="12">
        <v>1</v>
      </c>
      <c r="B2" s="13" t="s">
        <v>23</v>
      </c>
      <c r="C2" s="14" t="s">
        <v>9</v>
      </c>
      <c r="D2" s="34">
        <v>90000</v>
      </c>
      <c r="E2" s="15" t="s">
        <v>24</v>
      </c>
    </row>
    <row r="3" spans="1:5" ht="34.5" customHeight="1" x14ac:dyDescent="0.3">
      <c r="A3" s="5">
        <v>2</v>
      </c>
      <c r="B3" s="11" t="s">
        <v>21</v>
      </c>
      <c r="C3" s="6" t="s">
        <v>15</v>
      </c>
      <c r="D3" s="35">
        <f>D2*0.0765</f>
        <v>6885</v>
      </c>
      <c r="E3" s="19" t="s">
        <v>11</v>
      </c>
    </row>
    <row r="4" spans="1:5" ht="34.5" customHeight="1" x14ac:dyDescent="0.3">
      <c r="A4" s="5">
        <v>3</v>
      </c>
      <c r="B4" s="11" t="s">
        <v>12</v>
      </c>
      <c r="C4" s="6" t="s">
        <v>16</v>
      </c>
      <c r="D4" s="35">
        <f>D2*0.1</f>
        <v>9000</v>
      </c>
      <c r="E4" s="7" t="s">
        <v>10</v>
      </c>
    </row>
    <row r="5" spans="1:5" ht="34.5" customHeight="1" x14ac:dyDescent="0.3">
      <c r="A5" s="5">
        <v>4</v>
      </c>
      <c r="B5" s="11" t="s">
        <v>13</v>
      </c>
      <c r="C5" s="6" t="s">
        <v>17</v>
      </c>
      <c r="D5" s="35"/>
      <c r="E5" s="7" t="s">
        <v>4</v>
      </c>
    </row>
    <row r="6" spans="1:5" ht="34.5" customHeight="1" x14ac:dyDescent="0.3">
      <c r="A6" s="5">
        <v>5</v>
      </c>
      <c r="B6" s="11" t="s">
        <v>14</v>
      </c>
      <c r="C6" s="6" t="s">
        <v>18</v>
      </c>
      <c r="D6" s="35">
        <f>D2*0.013</f>
        <v>1170</v>
      </c>
      <c r="E6" s="7" t="s">
        <v>5</v>
      </c>
    </row>
    <row r="7" spans="1:5" ht="34.5" customHeight="1" x14ac:dyDescent="0.3">
      <c r="A7" s="5">
        <v>6</v>
      </c>
      <c r="B7" s="11" t="s">
        <v>38</v>
      </c>
      <c r="C7" s="6" t="s">
        <v>19</v>
      </c>
      <c r="D7" s="35">
        <f>D2*0.0042*2</f>
        <v>756</v>
      </c>
      <c r="E7" s="7" t="s">
        <v>37</v>
      </c>
    </row>
    <row r="8" spans="1:5" ht="34.5" customHeight="1" x14ac:dyDescent="0.3">
      <c r="A8" s="5">
        <v>7</v>
      </c>
      <c r="B8" s="11" t="s">
        <v>31</v>
      </c>
      <c r="C8" s="6" t="s">
        <v>40</v>
      </c>
      <c r="D8" s="35">
        <f>652.2*12*0.8</f>
        <v>6261.1200000000008</v>
      </c>
      <c r="E8" s="10" t="s">
        <v>26</v>
      </c>
    </row>
    <row r="9" spans="1:5" ht="34.5" customHeight="1" x14ac:dyDescent="0.3">
      <c r="A9" s="5">
        <v>8</v>
      </c>
      <c r="B9" s="11" t="s">
        <v>32</v>
      </c>
      <c r="C9" s="17" t="s">
        <v>39</v>
      </c>
      <c r="D9" s="35">
        <f>(1397.8-652.2)*12*0.5</f>
        <v>4473.5999999999995</v>
      </c>
      <c r="E9" s="9" t="s">
        <v>42</v>
      </c>
    </row>
    <row r="10" spans="1:5" ht="34.5" customHeight="1" x14ac:dyDescent="0.3">
      <c r="A10" s="5">
        <v>9</v>
      </c>
      <c r="B10" s="11" t="s">
        <v>33</v>
      </c>
      <c r="C10" s="17" t="s">
        <v>41</v>
      </c>
      <c r="D10" s="35">
        <v>720</v>
      </c>
      <c r="E10" s="9" t="s">
        <v>27</v>
      </c>
    </row>
    <row r="11" spans="1:5" ht="34.5" customHeight="1" x14ac:dyDescent="0.3">
      <c r="A11" s="5">
        <v>10</v>
      </c>
      <c r="B11" s="11" t="s">
        <v>34</v>
      </c>
      <c r="C11" s="17" t="s">
        <v>39</v>
      </c>
      <c r="D11" s="35">
        <v>1056</v>
      </c>
      <c r="E11" s="7" t="s">
        <v>30</v>
      </c>
    </row>
    <row r="12" spans="1:5" ht="34.5" customHeight="1" x14ac:dyDescent="0.3">
      <c r="A12" s="5">
        <v>11</v>
      </c>
      <c r="B12" s="11" t="s">
        <v>0</v>
      </c>
      <c r="C12" s="21" t="s">
        <v>28</v>
      </c>
      <c r="D12" s="35">
        <f>D2*0.1</f>
        <v>9000</v>
      </c>
      <c r="E12" s="18" t="s">
        <v>44</v>
      </c>
    </row>
    <row r="13" spans="1:5" ht="34.5" customHeight="1" thickBot="1" x14ac:dyDescent="0.35">
      <c r="A13" s="22">
        <v>12</v>
      </c>
      <c r="B13" s="23" t="s">
        <v>6</v>
      </c>
      <c r="C13" s="24" t="s">
        <v>8</v>
      </c>
      <c r="D13" s="36"/>
      <c r="E13" s="25" t="s">
        <v>7</v>
      </c>
    </row>
    <row r="14" spans="1:5" ht="20.55" customHeight="1" thickBot="1" x14ac:dyDescent="0.35">
      <c r="A14" s="26">
        <v>13</v>
      </c>
      <c r="B14" s="27" t="s">
        <v>43</v>
      </c>
      <c r="C14" s="27" t="s">
        <v>20</v>
      </c>
      <c r="D14" s="37">
        <f>SUM(D2:D13)</f>
        <v>129321.72</v>
      </c>
      <c r="E14" s="28"/>
    </row>
    <row r="15" spans="1:5" ht="19.5" customHeight="1" x14ac:dyDescent="0.3">
      <c r="B15" s="8" t="s">
        <v>35</v>
      </c>
      <c r="C15" s="20" t="s">
        <v>1</v>
      </c>
      <c r="E15" s="38" t="s">
        <v>46</v>
      </c>
    </row>
    <row r="16" spans="1:5" ht="19.5" customHeight="1" x14ac:dyDescent="0.3">
      <c r="B16" s="16" t="s">
        <v>36</v>
      </c>
      <c r="C16" s="8" t="s">
        <v>29</v>
      </c>
    </row>
    <row r="17" ht="20.100000000000001" customHeight="1" x14ac:dyDescent="0.3"/>
    <row r="18" ht="20.100000000000001" customHeight="1" x14ac:dyDescent="0.3"/>
    <row r="19" ht="20.100000000000001" customHeight="1" x14ac:dyDescent="0.3"/>
    <row r="20" ht="20.100000000000001" customHeight="1" x14ac:dyDescent="0.3"/>
    <row r="21" ht="20.100000000000001" customHeight="1" x14ac:dyDescent="0.3"/>
    <row r="22" ht="20.100000000000001" customHeight="1" x14ac:dyDescent="0.3"/>
    <row r="23" ht="20.100000000000001" customHeight="1" x14ac:dyDescent="0.3"/>
    <row r="24" ht="20.100000000000001" customHeight="1" x14ac:dyDescent="0.3"/>
  </sheetData>
  <hyperlinks>
    <hyperlink ref="C15" r:id="rId1" xr:uid="{00000000-0004-0000-0000-000000000000}"/>
  </hyperlinks>
  <pageMargins left="0.6" right="0.6" top="0.7" bottom="0.7" header="0.3" footer="0.3"/>
  <pageSetup orientation="landscape" horizontalDpi="4294967293" verticalDpi="4294967293" r:id="rId2"/>
  <headerFooter>
    <oddHeader xml:space="preserve">&amp;L&amp;"-,Bold"&amp;20UUA Compensation Worksheet&amp;R&amp;"Arial,Regular"For determining cost of employee benefits in 2021     &amp;10
</oddHeader>
    <oddFooter>&amp;R&amp;"Arial,Regular"&amp;10Rev. 0921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Unitarian Universalist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Gartner</dc:creator>
  <cp:lastModifiedBy> Janice</cp:lastModifiedBy>
  <cp:lastPrinted>2021-09-25T22:07:00Z</cp:lastPrinted>
  <dcterms:created xsi:type="dcterms:W3CDTF">2017-11-06T20:48:58Z</dcterms:created>
  <dcterms:modified xsi:type="dcterms:W3CDTF">2021-11-19T22:07:23Z</dcterms:modified>
</cp:coreProperties>
</file>